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029"/>
  <workbookPr/>
  <mc:AlternateContent xmlns:mc="http://schemas.openxmlformats.org/markup-compatibility/2006">
    <mc:Choice Requires="x15">
      <x15ac:absPath xmlns:x15ac="http://schemas.microsoft.com/office/spreadsheetml/2010/11/ac" url="C:\Users\Johannes Fechner\Documents\TBA\"/>
    </mc:Choice>
  </mc:AlternateContent>
  <xr:revisionPtr revIDLastSave="0" documentId="13_ncr:1_{E14796C8-BB98-49DC-B613-05106BC459D2}" xr6:coauthVersionLast="28" xr6:coauthVersionMax="28" xr10:uidLastSave="{00000000-0000-0000-0000-000000000000}"/>
  <bookViews>
    <workbookView xWindow="0" yWindow="0" windowWidth="20490" windowHeight="7530" xr2:uid="{00000000-000D-0000-FFFF-FFFF00000000}"/>
  </bookViews>
  <sheets>
    <sheet name="Übung" sheetId="2" r:id="rId1"/>
    <sheet name="Daten" sheetId="1"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9" i="2" l="1"/>
  <c r="H32" i="2"/>
  <c r="H47" i="2"/>
  <c r="C47" i="2"/>
  <c r="B31" i="1" l="1"/>
  <c r="C61" i="2" s="1"/>
  <c r="B28" i="1"/>
  <c r="C34" i="2" s="1"/>
  <c r="J28" i="1" l="1"/>
  <c r="H63" i="2" s="1"/>
  <c r="C23" i="1"/>
  <c r="H36" i="2" s="1"/>
  <c r="J16" i="1"/>
  <c r="J15" i="1"/>
  <c r="J14" i="1"/>
  <c r="C63" i="2" s="1"/>
  <c r="C64" i="2" s="1"/>
  <c r="C66" i="2" s="1"/>
  <c r="C9" i="1"/>
  <c r="H61" i="2" l="1"/>
  <c r="H64" i="2" s="1"/>
  <c r="H66" i="2" s="1"/>
  <c r="H34" i="2"/>
  <c r="H37" i="2" l="1"/>
  <c r="C11" i="1"/>
  <c r="C10" i="1"/>
  <c r="C36" i="2"/>
  <c r="H48" i="2" l="1"/>
  <c r="H46" i="2"/>
  <c r="H38" i="2"/>
  <c r="H49" i="2"/>
  <c r="C37" i="2"/>
  <c r="C46" i="2" s="1"/>
  <c r="C38" i="2" l="1"/>
  <c r="C48" i="2"/>
  <c r="C4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Johannes Fechner</author>
  </authors>
  <commentList>
    <comment ref="B5" authorId="0" shapeId="0" xr:uid="{01025EC7-40E5-4AA4-9A57-D9D6379C3756}">
      <text>
        <r>
          <rPr>
            <sz val="9"/>
            <color indexed="81"/>
            <rFont val="Segoe UI"/>
            <family val="2"/>
          </rPr>
          <t>Formelzeichen Θ für T(emperatur)
Temperatur an der Unterseite der Decke 
wird mit Θs bezeichnet</t>
        </r>
      </text>
    </comment>
    <comment ref="C9" authorId="0" shapeId="0" xr:uid="{2D55BEE7-FE23-4B7A-85E8-DD1095C7D030}">
      <text>
        <r>
          <rPr>
            <sz val="9"/>
            <color indexed="81"/>
            <rFont val="Segoe UI"/>
            <family val="2"/>
          </rPr>
          <t>Der thermische Leitwert dient der Berechnung des Wärmestroms zwischen Rohrregister und dem zu beheizenden Raum. Dieser Leitwert wurde durch mehrdimensionale Berechnung des Wärmeflusses ermittelt. 
Λr,u hängt ab vom Abstand zwischen Deckenuntersicht und Rohrregister, dem Achsabstand der Rohre im Register, dem Rohrdurchmesser etc.
Mit Λr,u kann damit die flächenbezogene Wärmeabgabeleistung q der thermisch aktivierten Decke für beliebige Kombinationen aus Solltemperatur und der Temperatur des Heizmittels im Rohr berechnet werden.</t>
        </r>
      </text>
    </comment>
    <comment ref="C10" authorId="0" shapeId="0" xr:uid="{EFDFF831-5106-46CC-9922-C36CC9032C2D}">
      <text>
        <r>
          <rPr>
            <sz val="9"/>
            <color indexed="81"/>
            <rFont val="Segoe UI"/>
            <family val="2"/>
          </rPr>
          <t xml:space="preserve">a, b, c, d sind Regressionskoeffizienten zur Berechnung des flächenbezogenen thermischen Leitwerts Λr,u, siehe http://www.zement.at/downloads/downloads_2016/energiespeicher_beton_krec_endbericht_1602.pdf </t>
        </r>
      </text>
    </comment>
    <comment ref="C16" authorId="0" shapeId="0" xr:uid="{5CBF5BA5-47FF-44E4-99BB-20BB37ABEF34}">
      <text>
        <r>
          <rPr>
            <sz val="9"/>
            <color indexed="81"/>
            <rFont val="Segoe UI"/>
            <family val="2"/>
          </rPr>
          <t xml:space="preserve"> flächenbezogene Wärmeabgabeleistung in Watt</t>
        </r>
      </text>
    </comment>
    <comment ref="B29" authorId="0" shapeId="0" xr:uid="{09A2FDDE-78C5-4011-BC01-F69F5BCAC7F3}">
      <text>
        <r>
          <rPr>
            <sz val="9"/>
            <color indexed="81"/>
            <rFont val="Segoe UI"/>
            <family val="2"/>
          </rPr>
          <t>Heizlast</t>
        </r>
      </text>
    </comment>
    <comment ref="B30" authorId="0" shapeId="0" xr:uid="{5026CFC1-B284-491E-B8C3-C3D86A6A6D7F}">
      <text>
        <r>
          <rPr>
            <sz val="9"/>
            <color indexed="81"/>
            <rFont val="Segoe UI"/>
            <family val="2"/>
          </rPr>
          <t>mittlere Temperatur des Heizmittels</t>
        </r>
      </text>
    </comment>
    <comment ref="B31" authorId="0" shapeId="0" xr:uid="{E5EBCEFB-52E9-44A1-9E49-F96CFC071597}">
      <text>
        <r>
          <rPr>
            <sz val="9"/>
            <color indexed="81"/>
            <rFont val="Segoe UI"/>
            <family val="2"/>
          </rPr>
          <t>Solltemperatur des konditionierten Raumes</t>
        </r>
      </text>
    </comment>
    <comment ref="B32" authorId="0" shapeId="0" xr:uid="{83FA466B-65B8-4D0F-B1BA-801BC2961CD8}">
      <text>
        <r>
          <rPr>
            <sz val="9"/>
            <color indexed="81"/>
            <rFont val="Segoe UI"/>
            <family val="2"/>
          </rPr>
          <t>Achsabstand der Rohre</t>
        </r>
      </text>
    </comment>
    <comment ref="G32" authorId="0" shapeId="0" xr:uid="{B14C0B68-70D8-457B-9305-E72674E1EB5A}">
      <text>
        <r>
          <rPr>
            <sz val="9"/>
            <color indexed="81"/>
            <rFont val="Segoe UI"/>
            <family val="2"/>
          </rPr>
          <t>abgleichen!
Heizfall = Kühlfall</t>
        </r>
      </text>
    </comment>
    <comment ref="E35" authorId="0" shapeId="0" xr:uid="{A2FABBF8-BEFD-4B61-A80F-3A6DF7BE5937}">
      <text>
        <r>
          <rPr>
            <sz val="9"/>
            <color indexed="81"/>
            <rFont val="Segoe UI"/>
            <family val="2"/>
          </rPr>
          <t>siehe Abbildung;
abgleichen!
Heizfall = Kühlfall</t>
        </r>
      </text>
    </comment>
    <comment ref="E45" authorId="0" shapeId="0" xr:uid="{569BF774-A2C2-42F6-8C1B-986AFA72DC56}">
      <text>
        <r>
          <rPr>
            <sz val="9"/>
            <color indexed="81"/>
            <rFont val="Segoe UI"/>
            <family val="2"/>
          </rPr>
          <t>Der Wärmeübergangkoeffizient (α) für die Deckenuntersicht beträgt im Heizfall 6,5 W/m²K und im Kühlfall 10,8 W/m²K.</t>
        </r>
      </text>
    </comment>
    <comment ref="B56" authorId="0" shapeId="0" xr:uid="{DFEC33F7-8BE4-4335-A20A-22E1C1071F19}">
      <text>
        <r>
          <rPr>
            <sz val="9"/>
            <color indexed="81"/>
            <rFont val="Segoe UI"/>
            <family val="2"/>
          </rPr>
          <t>Angenommene Registerfläche</t>
        </r>
      </text>
    </comment>
    <comment ref="G59" authorId="0" shapeId="0" xr:uid="{54E6B9D9-F6EE-427F-AD31-2C53E94AB069}">
      <text>
        <r>
          <rPr>
            <sz val="9"/>
            <color indexed="81"/>
            <rFont val="Segoe UI"/>
            <family val="2"/>
          </rPr>
          <t>abgleichen!
Heizfall = Kühlfall</t>
        </r>
      </text>
    </comment>
    <comment ref="E62" authorId="0" shapeId="0" xr:uid="{49A283D5-C4E3-4E82-B034-6DAB415233F3}">
      <text>
        <r>
          <rPr>
            <sz val="9"/>
            <color indexed="81"/>
            <rFont val="Segoe UI"/>
            <family val="2"/>
          </rPr>
          <t>abgleichen!
Heizfall = Kühlfall</t>
        </r>
      </text>
    </comment>
  </commentList>
</comments>
</file>

<file path=xl/sharedStrings.xml><?xml version="1.0" encoding="utf-8"?>
<sst xmlns="http://schemas.openxmlformats.org/spreadsheetml/2006/main" count="182" uniqueCount="67">
  <si>
    <t>Überdeckung</t>
  </si>
  <si>
    <t>50 mm</t>
  </si>
  <si>
    <t>100 mm</t>
  </si>
  <si>
    <t>150 mm</t>
  </si>
  <si>
    <t>a</t>
  </si>
  <si>
    <t>b</t>
  </si>
  <si>
    <t>c</t>
  </si>
  <si>
    <t>d</t>
  </si>
  <si>
    <t>m</t>
  </si>
  <si>
    <t>W/m²K</t>
  </si>
  <si>
    <t>Quelle: ef_22014_energiespeicher_beton.pdf</t>
  </si>
  <si>
    <t>thermischer Leitwert</t>
  </si>
  <si>
    <t>Wärmestromdichte</t>
  </si>
  <si>
    <t>q</t>
  </si>
  <si>
    <t>W/m²</t>
  </si>
  <si>
    <t>Rohrabstand</t>
  </si>
  <si>
    <t>a * d² + b * d + c</t>
  </si>
  <si>
    <t>K</t>
  </si>
  <si>
    <t>Beispiele</t>
  </si>
  <si>
    <r>
      <t>Λ</t>
    </r>
    <r>
      <rPr>
        <vertAlign val="subscript"/>
        <sz val="12"/>
        <color theme="1"/>
        <rFont val="Calibri"/>
        <family val="2"/>
      </rPr>
      <t>r,u</t>
    </r>
  </si>
  <si>
    <r>
      <rPr>
        <sz val="12"/>
        <color theme="1"/>
        <rFont val="Calibri"/>
        <family val="2"/>
      </rPr>
      <t>Δ</t>
    </r>
    <r>
      <rPr>
        <sz val="12"/>
        <color theme="1"/>
        <rFont val="Calibri"/>
        <family val="2"/>
        <scheme val="minor"/>
      </rPr>
      <t xml:space="preserve"> </t>
    </r>
    <r>
      <rPr>
        <sz val="12"/>
        <color theme="1"/>
        <rFont val="Calibri"/>
        <family val="2"/>
      </rPr>
      <t>Θ</t>
    </r>
  </si>
  <si>
    <r>
      <t>Λ</t>
    </r>
    <r>
      <rPr>
        <vertAlign val="subscript"/>
        <sz val="12"/>
        <color theme="1"/>
        <rFont val="Calibri"/>
        <family val="2"/>
      </rPr>
      <t>r,u</t>
    </r>
    <r>
      <rPr>
        <sz val="12"/>
        <color theme="1"/>
        <rFont val="Calibri"/>
        <family val="2"/>
      </rPr>
      <t xml:space="preserve"> * Δ Θ</t>
    </r>
  </si>
  <si>
    <r>
      <t>A</t>
    </r>
    <r>
      <rPr>
        <vertAlign val="subscript"/>
        <sz val="12"/>
        <color theme="1"/>
        <rFont val="Calibri"/>
        <family val="2"/>
        <scheme val="minor"/>
      </rPr>
      <t>R,min</t>
    </r>
    <r>
      <rPr>
        <sz val="12"/>
        <color theme="1"/>
        <rFont val="Calibri"/>
        <family val="2"/>
        <scheme val="minor"/>
      </rPr>
      <t xml:space="preserve">  ≈  Φ</t>
    </r>
    <r>
      <rPr>
        <vertAlign val="subscript"/>
        <sz val="12"/>
        <color theme="1"/>
        <rFont val="Calibri"/>
        <family val="2"/>
        <scheme val="minor"/>
      </rPr>
      <t>HL</t>
    </r>
    <r>
      <rPr>
        <sz val="12"/>
        <color theme="1"/>
        <rFont val="Calibri"/>
        <family val="2"/>
        <scheme val="minor"/>
      </rPr>
      <t xml:space="preserve"> / q</t>
    </r>
    <r>
      <rPr>
        <vertAlign val="subscript"/>
        <sz val="12"/>
        <color theme="1"/>
        <rFont val="Calibri"/>
        <family val="2"/>
        <scheme val="minor"/>
      </rPr>
      <t>max</t>
    </r>
  </si>
  <si>
    <r>
      <t>mindeste Registerfläche (A</t>
    </r>
    <r>
      <rPr>
        <vertAlign val="subscript"/>
        <sz val="11"/>
        <color theme="1"/>
        <rFont val="Calibri"/>
        <family val="2"/>
        <scheme val="minor"/>
      </rPr>
      <t>R,min</t>
    </r>
    <r>
      <rPr>
        <sz val="11"/>
        <color theme="1"/>
        <rFont val="Calibri"/>
        <family val="2"/>
        <scheme val="minor"/>
      </rPr>
      <t>)</t>
    </r>
  </si>
  <si>
    <r>
      <t>Raumheizlast (Φ</t>
    </r>
    <r>
      <rPr>
        <vertAlign val="subscript"/>
        <sz val="11"/>
        <color theme="1"/>
        <rFont val="Calibri"/>
        <family val="2"/>
        <scheme val="minor"/>
      </rPr>
      <t>HL</t>
    </r>
    <r>
      <rPr>
        <sz val="11"/>
        <color theme="1"/>
        <rFont val="Calibri"/>
        <family val="2"/>
        <scheme val="minor"/>
      </rPr>
      <t>)</t>
    </r>
  </si>
  <si>
    <r>
      <t>maximale flächenbezogene Abgabeleistung (q</t>
    </r>
    <r>
      <rPr>
        <vertAlign val="subscript"/>
        <sz val="11"/>
        <color theme="1"/>
        <rFont val="Calibri"/>
        <family val="2"/>
        <scheme val="minor"/>
      </rPr>
      <t>max</t>
    </r>
    <r>
      <rPr>
        <sz val="11"/>
        <color theme="1"/>
        <rFont val="Calibri"/>
        <family val="2"/>
        <scheme val="minor"/>
      </rPr>
      <t>)</t>
    </r>
  </si>
  <si>
    <t>m²</t>
  </si>
  <si>
    <t>Kühlung</t>
  </si>
  <si>
    <r>
      <t>Φ</t>
    </r>
    <r>
      <rPr>
        <vertAlign val="subscript"/>
        <sz val="11"/>
        <color theme="1"/>
        <rFont val="Calibri"/>
        <family val="2"/>
        <scheme val="minor"/>
      </rPr>
      <t>HL</t>
    </r>
  </si>
  <si>
    <t>W</t>
  </si>
  <si>
    <t>Eingabefelder</t>
  </si>
  <si>
    <t>Zwischenergebnisse</t>
  </si>
  <si>
    <t>Ergebnisfeld</t>
  </si>
  <si>
    <t>Erläuterungen</t>
  </si>
  <si>
    <t>°C</t>
  </si>
  <si>
    <t>Achsabstand der Rohre</t>
  </si>
  <si>
    <r>
      <t>A</t>
    </r>
    <r>
      <rPr>
        <b/>
        <vertAlign val="subscript"/>
        <sz val="14"/>
        <color theme="1"/>
        <rFont val="Calibri"/>
        <family val="2"/>
        <scheme val="minor"/>
      </rPr>
      <t>R,min</t>
    </r>
  </si>
  <si>
    <t>im Heizfall</t>
  </si>
  <si>
    <t>im Kühlfall</t>
  </si>
  <si>
    <r>
      <t>Φ</t>
    </r>
    <r>
      <rPr>
        <vertAlign val="subscript"/>
        <sz val="12"/>
        <color theme="1"/>
        <rFont val="Calibri"/>
        <family val="2"/>
        <scheme val="minor"/>
      </rPr>
      <t>HL</t>
    </r>
  </si>
  <si>
    <r>
      <rPr>
        <sz val="12"/>
        <color theme="1"/>
        <rFont val="Calibri"/>
        <family val="2"/>
      </rPr>
      <t>Θ</t>
    </r>
    <r>
      <rPr>
        <vertAlign val="subscript"/>
        <sz val="12"/>
        <color theme="1"/>
        <rFont val="Calibri"/>
        <family val="2"/>
        <scheme val="minor"/>
      </rPr>
      <t>r</t>
    </r>
    <r>
      <rPr>
        <sz val="12"/>
        <color theme="1"/>
        <rFont val="Calibri"/>
        <family val="2"/>
        <scheme val="minor"/>
      </rPr>
      <t xml:space="preserve"> - </t>
    </r>
    <r>
      <rPr>
        <sz val="12"/>
        <color theme="1"/>
        <rFont val="Calibri"/>
        <family val="2"/>
      </rPr>
      <t>Θ</t>
    </r>
    <r>
      <rPr>
        <vertAlign val="subscript"/>
        <sz val="12"/>
        <color theme="1"/>
        <rFont val="Calibri"/>
        <family val="2"/>
        <scheme val="minor"/>
      </rPr>
      <t>u</t>
    </r>
  </si>
  <si>
    <t>α</t>
  </si>
  <si>
    <r>
      <rPr>
        <sz val="12"/>
        <rFont val="Calibri"/>
        <family val="2"/>
      </rPr>
      <t>Θ</t>
    </r>
    <r>
      <rPr>
        <vertAlign val="subscript"/>
        <sz val="12"/>
        <rFont val="Calibri"/>
        <family val="2"/>
        <scheme val="minor"/>
      </rPr>
      <t>u</t>
    </r>
  </si>
  <si>
    <r>
      <t>Θ</t>
    </r>
    <r>
      <rPr>
        <b/>
        <vertAlign val="subscript"/>
        <sz val="14"/>
        <rFont val="Calibri"/>
        <family val="2"/>
        <scheme val="minor"/>
      </rPr>
      <t>s</t>
    </r>
  </si>
  <si>
    <r>
      <t>Φ</t>
    </r>
    <r>
      <rPr>
        <vertAlign val="subscript"/>
        <sz val="11"/>
        <color theme="1"/>
        <rFont val="Calibri"/>
        <family val="2"/>
        <scheme val="minor"/>
      </rPr>
      <t>KL</t>
    </r>
  </si>
  <si>
    <r>
      <t>Φ</t>
    </r>
    <r>
      <rPr>
        <vertAlign val="subscript"/>
        <sz val="12"/>
        <color theme="1"/>
        <rFont val="Calibri"/>
        <family val="2"/>
        <scheme val="minor"/>
      </rPr>
      <t>KL</t>
    </r>
  </si>
  <si>
    <r>
      <rPr>
        <sz val="12"/>
        <rFont val="Calibri"/>
        <family val="2"/>
      </rPr>
      <t>Θ</t>
    </r>
    <r>
      <rPr>
        <vertAlign val="subscript"/>
        <sz val="12"/>
        <rFont val="Calibri"/>
        <family val="2"/>
        <scheme val="minor"/>
      </rPr>
      <t>r</t>
    </r>
  </si>
  <si>
    <t>Δ Θ</t>
  </si>
  <si>
    <t>Fläche</t>
  </si>
  <si>
    <t>Kühllast</t>
  </si>
  <si>
    <t xml:space="preserve">Erstellt von Andreas Bauer und Johannes Fechner, 17&amp;4 Organisationsberatung GmbH, 2017
</t>
  </si>
  <si>
    <t>nicht ändern</t>
  </si>
  <si>
    <r>
      <t>Θ</t>
    </r>
    <r>
      <rPr>
        <vertAlign val="subscript"/>
        <sz val="12"/>
        <color theme="1"/>
        <rFont val="Calibri"/>
        <family val="2"/>
        <scheme val="minor"/>
      </rPr>
      <t>r</t>
    </r>
    <r>
      <rPr>
        <sz val="12"/>
        <color theme="1"/>
        <rFont val="Calibri"/>
        <family val="2"/>
        <scheme val="minor"/>
      </rPr>
      <t xml:space="preserve"> &lt; Θ</t>
    </r>
    <r>
      <rPr>
        <vertAlign val="subscript"/>
        <sz val="12"/>
        <color theme="1"/>
        <rFont val="Calibri"/>
        <family val="2"/>
        <scheme val="minor"/>
      </rPr>
      <t>u</t>
    </r>
  </si>
  <si>
    <r>
      <t>Die Registerfläche A</t>
    </r>
    <r>
      <rPr>
        <vertAlign val="subscript"/>
        <sz val="12"/>
        <color theme="1"/>
        <rFont val="Calibri"/>
        <family val="2"/>
        <scheme val="minor"/>
      </rPr>
      <t>R,min</t>
    </r>
    <r>
      <rPr>
        <sz val="12"/>
        <color theme="1"/>
        <rFont val="Calibri"/>
        <family val="2"/>
        <scheme val="minor"/>
      </rPr>
      <t xml:space="preserve"> wird mindestens benötigt um die vorab berechnete Heizlast Φ</t>
    </r>
    <r>
      <rPr>
        <vertAlign val="subscript"/>
        <sz val="12"/>
        <color theme="1"/>
        <rFont val="Calibri"/>
        <family val="2"/>
        <scheme val="minor"/>
      </rPr>
      <t>HL</t>
    </r>
    <r>
      <rPr>
        <sz val="12"/>
        <color theme="1"/>
        <rFont val="Calibri"/>
        <family val="2"/>
        <scheme val="minor"/>
      </rPr>
      <t xml:space="preserve"> / Kühllast Φ</t>
    </r>
    <r>
      <rPr>
        <vertAlign val="subscript"/>
        <sz val="12"/>
        <color theme="1"/>
        <rFont val="Calibri"/>
        <family val="2"/>
        <scheme val="minor"/>
      </rPr>
      <t>KL</t>
    </r>
    <r>
      <rPr>
        <sz val="12"/>
        <color theme="1"/>
        <rFont val="Calibri"/>
        <family val="2"/>
        <scheme val="minor"/>
      </rPr>
      <t xml:space="preserve"> zu decken.</t>
    </r>
  </si>
  <si>
    <t>Oberflächentemperatur an der Deckenunterseite (Θs):</t>
  </si>
  <si>
    <t>Ermittlung der Registerfläche, Oberflächentemperatur, erzielbare Heizleistung</t>
  </si>
  <si>
    <t xml:space="preserve">Achsabstand üblicherweise zwischen 0,2 m und 0,3 m </t>
  </si>
  <si>
    <t xml:space="preserve">Δ Θ im Heizfall bis ca. 6 K </t>
  </si>
  <si>
    <r>
      <t>Differenz zwischen Temperatur des Heizmittels (</t>
    </r>
    <r>
      <rPr>
        <sz val="11"/>
        <color theme="1"/>
        <rFont val="Calibri"/>
        <family val="2"/>
      </rPr>
      <t>Θ</t>
    </r>
    <r>
      <rPr>
        <vertAlign val="subscript"/>
        <sz val="11"/>
        <color theme="1"/>
        <rFont val="Calibri"/>
        <family val="2"/>
        <scheme val="minor"/>
      </rPr>
      <t>r</t>
    </r>
    <r>
      <rPr>
        <sz val="11"/>
        <color theme="1"/>
        <rFont val="Calibri"/>
        <family val="2"/>
        <scheme val="minor"/>
      </rPr>
      <t>) (mittlere Temperatur) und Solltemperatur (</t>
    </r>
    <r>
      <rPr>
        <sz val="11"/>
        <color theme="1"/>
        <rFont val="Calibri"/>
        <family val="2"/>
      </rPr>
      <t>Θ</t>
    </r>
    <r>
      <rPr>
        <vertAlign val="subscript"/>
        <sz val="11"/>
        <color theme="1"/>
        <rFont val="Calibri"/>
        <family val="2"/>
        <scheme val="minor"/>
      </rPr>
      <t>u</t>
    </r>
    <r>
      <rPr>
        <sz val="11"/>
        <color theme="1"/>
        <rFont val="Calibri"/>
        <family val="2"/>
        <scheme val="minor"/>
      </rPr>
      <t>) des beheizten Raumes</t>
    </r>
  </si>
  <si>
    <r>
      <rPr>
        <sz val="12"/>
        <rFont val="Calibri"/>
        <family val="2"/>
        <scheme val="minor"/>
      </rPr>
      <t>Θ</t>
    </r>
    <r>
      <rPr>
        <vertAlign val="subscript"/>
        <sz val="12"/>
        <rFont val="Calibri"/>
        <family val="2"/>
        <scheme val="minor"/>
      </rPr>
      <t>u</t>
    </r>
  </si>
  <si>
    <r>
      <t>Θ</t>
    </r>
    <r>
      <rPr>
        <vertAlign val="subscript"/>
        <sz val="12"/>
        <rFont val="Calibri"/>
        <family val="2"/>
      </rPr>
      <t>s</t>
    </r>
    <r>
      <rPr>
        <sz val="12"/>
        <rFont val="Calibri"/>
        <family val="2"/>
      </rPr>
      <t xml:space="preserve"> - Θ</t>
    </r>
    <r>
      <rPr>
        <vertAlign val="subscript"/>
        <sz val="12"/>
        <rFont val="Calibri"/>
        <family val="2"/>
      </rPr>
      <t>u</t>
    </r>
  </si>
  <si>
    <r>
      <t>Θ</t>
    </r>
    <r>
      <rPr>
        <vertAlign val="subscript"/>
        <sz val="12"/>
        <color theme="1"/>
        <rFont val="Calibri"/>
        <family val="2"/>
        <scheme val="minor"/>
      </rPr>
      <t>r</t>
    </r>
    <r>
      <rPr>
        <sz val="12"/>
        <color theme="1"/>
        <rFont val="Calibri"/>
        <family val="2"/>
        <scheme val="minor"/>
      </rPr>
      <t xml:space="preserve"> &gt;</t>
    </r>
    <r>
      <rPr>
        <vertAlign val="subscript"/>
        <sz val="12"/>
        <color theme="1"/>
        <rFont val="Calibri"/>
        <family val="2"/>
        <scheme val="minor"/>
      </rPr>
      <t xml:space="preserve"> </t>
    </r>
    <r>
      <rPr>
        <sz val="12"/>
        <color theme="1"/>
        <rFont val="Calibri"/>
        <family val="2"/>
        <scheme val="minor"/>
      </rPr>
      <t>Θ</t>
    </r>
    <r>
      <rPr>
        <vertAlign val="subscript"/>
        <sz val="12"/>
        <color theme="1"/>
        <rFont val="Calibri"/>
        <family val="2"/>
        <scheme val="minor"/>
      </rPr>
      <t>u</t>
    </r>
  </si>
  <si>
    <t>Aufgabenstellung: Ermittlung der abdeckbaren Heizlast/Kühllast</t>
  </si>
  <si>
    <r>
      <t>Aufgabenstellung: Ermittlung der Registerfläche A</t>
    </r>
    <r>
      <rPr>
        <vertAlign val="subscript"/>
        <sz val="12"/>
        <color theme="1"/>
        <rFont val="Calibri"/>
        <family val="2"/>
        <scheme val="minor"/>
      </rPr>
      <t>R,min</t>
    </r>
  </si>
  <si>
    <r>
      <t>A</t>
    </r>
    <r>
      <rPr>
        <vertAlign val="subscript"/>
        <sz val="12"/>
        <color theme="1"/>
        <rFont val="Calibri"/>
        <family val="2"/>
        <scheme val="minor"/>
      </rPr>
      <t>R</t>
    </r>
  </si>
  <si>
    <t>Anwendung für Übungszwecke! Keine Haftung!</t>
  </si>
  <si>
    <t>Abbildung: Überdeckung; Krec, Expertenforum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</si>
</sst>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27" x14ac:knownFonts="1">
    <font>
      <sz val="11"/>
      <color theme="1"/>
      <name val="Calibri"/>
      <family val="2"/>
      <scheme val="minor"/>
    </font>
    <font>
      <sz val="11"/>
      <color rgb="FFFF0000"/>
      <name val="Calibri"/>
      <family val="2"/>
      <scheme val="minor"/>
    </font>
    <font>
      <vertAlign val="subscript"/>
      <sz val="11"/>
      <color theme="1"/>
      <name val="Calibri"/>
      <family val="2"/>
      <scheme val="minor"/>
    </font>
    <font>
      <sz val="12"/>
      <color theme="1"/>
      <name val="Calibri"/>
      <family val="2"/>
    </font>
    <font>
      <vertAlign val="subscript"/>
      <sz val="12"/>
      <color theme="1"/>
      <name val="Calibri"/>
      <family val="2"/>
    </font>
    <font>
      <sz val="12"/>
      <color theme="1"/>
      <name val="Calibri"/>
      <family val="2"/>
      <scheme val="minor"/>
    </font>
    <font>
      <vertAlign val="subscript"/>
      <sz val="12"/>
      <color theme="1"/>
      <name val="Calibri"/>
      <family val="2"/>
      <scheme val="minor"/>
    </font>
    <font>
      <b/>
      <sz val="11"/>
      <color theme="1"/>
      <name val="Arial"/>
      <family val="2"/>
    </font>
    <font>
      <sz val="12"/>
      <color theme="1"/>
      <name val="Arial"/>
      <family val="2"/>
    </font>
    <font>
      <sz val="11"/>
      <name val="Calibri"/>
      <family val="2"/>
      <scheme val="minor"/>
    </font>
    <font>
      <sz val="14"/>
      <color rgb="FFFFFF00"/>
      <name val="Calibri"/>
      <family val="2"/>
      <scheme val="minor"/>
    </font>
    <font>
      <b/>
      <sz val="14"/>
      <color theme="1"/>
      <name val="Calibri"/>
      <family val="2"/>
      <scheme val="minor"/>
    </font>
    <font>
      <b/>
      <vertAlign val="subscript"/>
      <sz val="14"/>
      <color theme="1"/>
      <name val="Calibri"/>
      <family val="2"/>
      <scheme val="minor"/>
    </font>
    <font>
      <sz val="12"/>
      <color rgb="FFFF0000"/>
      <name val="Calibri"/>
      <family val="2"/>
      <scheme val="minor"/>
    </font>
    <font>
      <b/>
      <sz val="12"/>
      <color theme="1"/>
      <name val="Arial"/>
      <family val="2"/>
    </font>
    <font>
      <sz val="11"/>
      <color theme="1"/>
      <name val="Calibri"/>
      <family val="2"/>
    </font>
    <font>
      <sz val="12"/>
      <name val="Calibri"/>
      <family val="2"/>
      <scheme val="minor"/>
    </font>
    <font>
      <sz val="12"/>
      <name val="Calibri"/>
      <family val="2"/>
    </font>
    <font>
      <vertAlign val="subscript"/>
      <sz val="12"/>
      <name val="Calibri"/>
      <family val="2"/>
      <scheme val="minor"/>
    </font>
    <font>
      <b/>
      <sz val="14"/>
      <name val="Calibri"/>
      <family val="2"/>
      <scheme val="minor"/>
    </font>
    <font>
      <b/>
      <vertAlign val="subscript"/>
      <sz val="14"/>
      <name val="Calibri"/>
      <family val="2"/>
      <scheme val="minor"/>
    </font>
    <font>
      <b/>
      <sz val="11"/>
      <color theme="1"/>
      <name val="Calibri"/>
      <family val="2"/>
      <scheme val="minor"/>
    </font>
    <font>
      <sz val="9"/>
      <color indexed="81"/>
      <name val="Segoe UI"/>
      <family val="2"/>
    </font>
    <font>
      <sz val="16"/>
      <color theme="1"/>
      <name val="Arial"/>
      <family val="2"/>
    </font>
    <font>
      <u/>
      <sz val="11"/>
      <color theme="10"/>
      <name val="Calibri"/>
      <family val="2"/>
      <scheme val="minor"/>
    </font>
    <font>
      <vertAlign val="subscript"/>
      <sz val="12"/>
      <name val="Calibri"/>
      <family val="2"/>
    </font>
    <font>
      <b/>
      <sz val="1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9"/>
        <bgColor indexed="64"/>
      </patternFill>
    </fill>
    <fill>
      <patternFill patternType="solid">
        <fgColor rgb="FF00B0F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4" fillId="0" borderId="0" applyNumberFormat="0" applyFill="0" applyBorder="0" applyAlignment="0" applyProtection="0"/>
  </cellStyleXfs>
  <cellXfs count="95">
    <xf numFmtId="0" fontId="0" fillId="0" borderId="0" xfId="0"/>
    <xf numFmtId="0" fontId="0" fillId="0" borderId="1" xfId="0" applyBorder="1"/>
    <xf numFmtId="0" fontId="0" fillId="0" borderId="1" xfId="0" applyBorder="1" applyAlignment="1">
      <alignment horizontal="center" vertical="center"/>
    </xf>
    <xf numFmtId="164" fontId="0" fillId="0" borderId="1" xfId="0" applyNumberFormat="1" applyBorder="1"/>
    <xf numFmtId="0" fontId="1" fillId="0" borderId="0" xfId="0" applyFont="1"/>
    <xf numFmtId="0" fontId="3" fillId="0" borderId="0" xfId="0" applyFont="1" applyAlignment="1">
      <alignment horizontal="center"/>
    </xf>
    <xf numFmtId="0" fontId="5" fillId="0" borderId="0" xfId="0" applyFont="1" applyAlignment="1">
      <alignment horizontal="center"/>
    </xf>
    <xf numFmtId="0" fontId="5" fillId="0" borderId="0" xfId="0" applyFont="1"/>
    <xf numFmtId="0" fontId="5" fillId="0" borderId="0" xfId="0" applyFont="1" applyAlignment="1">
      <alignment horizontal="center"/>
    </xf>
    <xf numFmtId="2" fontId="0" fillId="0" borderId="0" xfId="0" applyNumberFormat="1"/>
    <xf numFmtId="0" fontId="7" fillId="0" borderId="0" xfId="0" applyFont="1"/>
    <xf numFmtId="0" fontId="5" fillId="5" borderId="1" xfId="0" applyFont="1" applyFill="1" applyBorder="1" applyAlignment="1"/>
    <xf numFmtId="0" fontId="10" fillId="7" borderId="5" xfId="0" applyFont="1" applyFill="1" applyBorder="1" applyAlignment="1">
      <alignment horizontal="center"/>
    </xf>
    <xf numFmtId="0" fontId="9" fillId="0" borderId="0" xfId="0" applyFont="1"/>
    <xf numFmtId="0" fontId="9" fillId="0" borderId="0" xfId="0" applyFont="1" applyFill="1"/>
    <xf numFmtId="2" fontId="0" fillId="5" borderId="1" xfId="0" applyNumberFormat="1" applyFill="1" applyBorder="1"/>
    <xf numFmtId="165" fontId="0" fillId="5" borderId="1" xfId="0" applyNumberFormat="1" applyFill="1" applyBorder="1"/>
    <xf numFmtId="0" fontId="5" fillId="0" borderId="0" xfId="0" applyFont="1" applyFill="1" applyBorder="1" applyAlignment="1">
      <alignment horizontal="center"/>
    </xf>
    <xf numFmtId="0" fontId="11" fillId="0" borderId="0" xfId="0" applyFont="1" applyFill="1" applyBorder="1" applyAlignment="1">
      <alignment horizontal="center"/>
    </xf>
    <xf numFmtId="2" fontId="0" fillId="5" borderId="1" xfId="0" applyNumberFormat="1" applyFill="1" applyBorder="1" applyAlignment="1">
      <alignment horizontal="right"/>
    </xf>
    <xf numFmtId="0" fontId="11" fillId="0" borderId="0" xfId="0" applyFont="1"/>
    <xf numFmtId="0" fontId="13" fillId="0" borderId="0" xfId="0" applyFont="1" applyAlignment="1">
      <alignment horizontal="center"/>
    </xf>
    <xf numFmtId="0" fontId="5" fillId="2" borderId="1" xfId="0" applyFont="1" applyFill="1" applyBorder="1"/>
    <xf numFmtId="2" fontId="5" fillId="5" borderId="1" xfId="0" applyNumberFormat="1" applyFont="1" applyFill="1" applyBorder="1"/>
    <xf numFmtId="165" fontId="5" fillId="5" borderId="1" xfId="0" applyNumberFormat="1" applyFont="1" applyFill="1" applyBorder="1"/>
    <xf numFmtId="0" fontId="14" fillId="0" borderId="0" xfId="0" applyFont="1"/>
    <xf numFmtId="164" fontId="9" fillId="0" borderId="0" xfId="0" applyNumberFormat="1" applyFont="1"/>
    <xf numFmtId="0" fontId="16" fillId="0" borderId="0" xfId="0" applyFont="1" applyAlignment="1">
      <alignment horizontal="center"/>
    </xf>
    <xf numFmtId="0" fontId="19" fillId="0" borderId="0" xfId="0" applyFont="1" applyAlignment="1">
      <alignment horizontal="center"/>
    </xf>
    <xf numFmtId="165" fontId="9" fillId="3" borderId="1" xfId="0" applyNumberFormat="1" applyFont="1" applyFill="1" applyBorder="1"/>
    <xf numFmtId="0" fontId="0" fillId="8" borderId="1" xfId="0" applyFill="1" applyBorder="1" applyAlignment="1">
      <alignment horizontal="center" vertical="center"/>
    </xf>
    <xf numFmtId="0" fontId="5" fillId="5" borderId="1" xfId="0" applyFont="1" applyFill="1" applyBorder="1" applyAlignment="1">
      <alignment horizontal="right"/>
    </xf>
    <xf numFmtId="0" fontId="5" fillId="5" borderId="1" xfId="0" applyFont="1" applyFill="1" applyBorder="1" applyAlignment="1">
      <alignment horizontal="right" vertical="center"/>
    </xf>
    <xf numFmtId="0" fontId="9" fillId="0" borderId="0" xfId="0" applyFont="1" applyAlignment="1">
      <alignment horizontal="center"/>
    </xf>
    <xf numFmtId="0" fontId="9" fillId="0" borderId="1" xfId="0" applyFont="1" applyFill="1" applyBorder="1"/>
    <xf numFmtId="0" fontId="0" fillId="0" borderId="0" xfId="0" applyAlignment="1">
      <alignment vertical="center"/>
    </xf>
    <xf numFmtId="0" fontId="5" fillId="4"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3" fillId="4" borderId="1" xfId="0" applyFont="1" applyFill="1" applyBorder="1" applyAlignment="1">
      <alignment horizontal="center" vertical="center"/>
    </xf>
    <xf numFmtId="0" fontId="0" fillId="0" borderId="0" xfId="0" applyFont="1" applyBorder="1" applyAlignment="1">
      <alignment vertical="center"/>
    </xf>
    <xf numFmtId="0" fontId="0" fillId="0" borderId="0" xfId="0" applyAlignment="1">
      <alignment horizontal="center" vertical="center"/>
    </xf>
    <xf numFmtId="0" fontId="0" fillId="0" borderId="0" xfId="0" applyFont="1" applyAlignment="1">
      <alignment vertical="center"/>
    </xf>
    <xf numFmtId="0" fontId="3" fillId="0" borderId="0" xfId="0" applyFont="1" applyAlignment="1">
      <alignment horizontal="center" vertical="center"/>
    </xf>
    <xf numFmtId="0" fontId="0" fillId="0" borderId="6" xfId="0" applyBorder="1" applyAlignment="1">
      <alignment horizontal="right"/>
    </xf>
    <xf numFmtId="0" fontId="0" fillId="0" borderId="7" xfId="0" applyBorder="1"/>
    <xf numFmtId="0" fontId="0" fillId="0" borderId="8" xfId="0" applyBorder="1"/>
    <xf numFmtId="0" fontId="0" fillId="0" borderId="9" xfId="0" applyBorder="1" applyAlignment="1">
      <alignment horizontal="right"/>
    </xf>
    <xf numFmtId="0" fontId="0" fillId="0" borderId="0" xfId="0" applyBorder="1" applyAlignment="1">
      <alignment horizontal="center"/>
    </xf>
    <xf numFmtId="0" fontId="0" fillId="0" borderId="10" xfId="0" applyBorder="1"/>
    <xf numFmtId="0" fontId="0" fillId="0" borderId="0" xfId="0" applyBorder="1"/>
    <xf numFmtId="0" fontId="0" fillId="0" borderId="11" xfId="0" applyBorder="1"/>
    <xf numFmtId="0" fontId="0" fillId="0" borderId="12" xfId="0" applyBorder="1"/>
    <xf numFmtId="0" fontId="0" fillId="0" borderId="13" xfId="0" applyBorder="1"/>
    <xf numFmtId="0" fontId="0" fillId="0" borderId="0" xfId="0" applyAlignment="1"/>
    <xf numFmtId="0" fontId="0" fillId="0" borderId="0" xfId="0" applyAlignment="1">
      <alignment horizontal="left" vertical="center"/>
    </xf>
    <xf numFmtId="0" fontId="5" fillId="0" borderId="0" xfId="0" applyFont="1" applyBorder="1" applyAlignment="1">
      <alignment horizontal="left" vertical="center"/>
    </xf>
    <xf numFmtId="0" fontId="9" fillId="0" borderId="0" xfId="0" applyFont="1" applyAlignment="1">
      <alignment vertical="center"/>
    </xf>
    <xf numFmtId="0" fontId="5" fillId="9" borderId="0" xfId="0" applyFont="1" applyFill="1" applyAlignment="1">
      <alignment horizontal="center"/>
    </xf>
    <xf numFmtId="0" fontId="16" fillId="9" borderId="0" xfId="0" applyFont="1" applyFill="1" applyAlignment="1">
      <alignment horizontal="center"/>
    </xf>
    <xf numFmtId="0" fontId="5" fillId="9" borderId="0" xfId="0" applyFont="1" applyFill="1" applyBorder="1" applyAlignment="1">
      <alignment horizontal="center"/>
    </xf>
    <xf numFmtId="0" fontId="21" fillId="0" borderId="0" xfId="0" applyFont="1"/>
    <xf numFmtId="0" fontId="5" fillId="0" borderId="0" xfId="0" applyFont="1" applyAlignment="1">
      <alignment horizontal="left" vertical="center"/>
    </xf>
    <xf numFmtId="0" fontId="0" fillId="0" borderId="0" xfId="0" applyAlignment="1">
      <alignment horizontal="left"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49" fontId="5" fillId="0" borderId="0" xfId="0" applyNumberFormat="1" applyFont="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23" fillId="6"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0" borderId="0" xfId="0" applyFont="1" applyAlignment="1">
      <alignment horizontal="center" vertical="center"/>
    </xf>
    <xf numFmtId="0" fontId="5" fillId="8" borderId="0" xfId="0" applyFont="1" applyFill="1" applyAlignment="1">
      <alignment horizontal="center"/>
    </xf>
    <xf numFmtId="0" fontId="0" fillId="0" borderId="0" xfId="0" applyAlignment="1">
      <alignment horizontal="right"/>
    </xf>
    <xf numFmtId="0" fontId="0" fillId="0" borderId="2" xfId="0" applyBorder="1" applyAlignment="1">
      <alignment horizontal="right"/>
    </xf>
    <xf numFmtId="0" fontId="24" fillId="0" borderId="0" xfId="1" applyFill="1" applyBorder="1" applyAlignment="1">
      <alignment horizontal="left" vertical="center"/>
    </xf>
    <xf numFmtId="0" fontId="17" fillId="0" borderId="0" xfId="0" applyFont="1" applyAlignment="1">
      <alignment horizontal="center"/>
    </xf>
    <xf numFmtId="0" fontId="18" fillId="0" borderId="0" xfId="0" applyFont="1" applyAlignment="1">
      <alignment horizontal="center"/>
    </xf>
    <xf numFmtId="0" fontId="5" fillId="6" borderId="0" xfId="0" applyFont="1" applyFill="1" applyAlignment="1">
      <alignment horizontal="center"/>
    </xf>
    <xf numFmtId="0" fontId="0" fillId="6" borderId="0" xfId="0" applyFill="1" applyAlignment="1">
      <alignment horizont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vertical="center"/>
    </xf>
    <xf numFmtId="0" fontId="9" fillId="0" borderId="0" xfId="0" applyFont="1" applyBorder="1" applyAlignment="1">
      <alignment horizontal="center"/>
    </xf>
    <xf numFmtId="0" fontId="9" fillId="5" borderId="1" xfId="0" applyFont="1" applyFill="1" applyBorder="1"/>
    <xf numFmtId="165" fontId="11" fillId="3" borderId="1" xfId="0" applyNumberFormat="1" applyFont="1" applyFill="1" applyBorder="1"/>
    <xf numFmtId="165" fontId="19" fillId="3" borderId="1" xfId="0" applyNumberFormat="1" applyFont="1" applyFill="1" applyBorder="1"/>
    <xf numFmtId="0" fontId="26" fillId="0" borderId="0" xfId="0" applyFont="1"/>
    <xf numFmtId="0" fontId="0" fillId="0" borderId="0" xfId="0" applyBorder="1" applyAlignment="1">
      <alignment vertic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3" dropStyle="combo" dx="16" fmlaLink="Daten!$A$9" fmlaRange="Daten!$B$3:$B$5" noThreeD="1" sel="1" val="0"/>
</file>

<file path=xl/ctrlProps/ctrlProp2.xml><?xml version="1.0" encoding="utf-8"?>
<formControlPr xmlns="http://schemas.microsoft.com/office/spreadsheetml/2009/9/main" objectType="Drop" dropLines="3" dropStyle="combo" dx="16" fmlaLink="Daten!$A$23" fmlaRange="Daten!$B$18:$B$20" noThreeD="1" sel="1" val="0"/>
</file>

<file path=xl/ctrlProps/ctrlProp3.xml><?xml version="1.0" encoding="utf-8"?>
<formControlPr xmlns="http://schemas.microsoft.com/office/spreadsheetml/2009/9/main" objectType="Drop" dropLines="3" dropStyle="combo" dx="16" fmlaLink="Daten!$H$14" fmlaRange="Daten!$I$8:$I$10" noThreeD="1" sel="1" val="0"/>
</file>

<file path=xl/ctrlProps/ctrlProp4.xml><?xml version="1.0" encoding="utf-8"?>
<formControlPr xmlns="http://schemas.microsoft.com/office/spreadsheetml/2009/9/main" objectType="Drop" dropLines="3" dropStyle="combo" dx="16" fmlaLink="Daten!$H$28" fmlaRange="Daten!$I$23:$I$25"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752476</xdr:colOff>
          <xdr:row>34</xdr:row>
          <xdr:rowOff>38100</xdr:rowOff>
        </xdr:from>
        <xdr:to>
          <xdr:col>3</xdr:col>
          <xdr:colOff>309563</xdr:colOff>
          <xdr:row>34</xdr:row>
          <xdr:rowOff>342899</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xdr:colOff>
          <xdr:row>34</xdr:row>
          <xdr:rowOff>28575</xdr:rowOff>
        </xdr:from>
        <xdr:to>
          <xdr:col>8</xdr:col>
          <xdr:colOff>309563</xdr:colOff>
          <xdr:row>34</xdr:row>
          <xdr:rowOff>342899</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61</xdr:row>
          <xdr:rowOff>38100</xdr:rowOff>
        </xdr:from>
        <xdr:to>
          <xdr:col>3</xdr:col>
          <xdr:colOff>409575</xdr:colOff>
          <xdr:row>62</xdr:row>
          <xdr:rowOff>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61</xdr:row>
          <xdr:rowOff>38100</xdr:rowOff>
        </xdr:from>
        <xdr:to>
          <xdr:col>8</xdr:col>
          <xdr:colOff>428625</xdr:colOff>
          <xdr:row>62</xdr:row>
          <xdr:rowOff>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6</xdr:col>
      <xdr:colOff>52386</xdr:colOff>
      <xdr:row>7</xdr:row>
      <xdr:rowOff>90486</xdr:rowOff>
    </xdr:from>
    <xdr:to>
      <xdr:col>14</xdr:col>
      <xdr:colOff>4762</xdr:colOff>
      <xdr:row>19</xdr:row>
      <xdr:rowOff>151760</xdr:rowOff>
    </xdr:to>
    <xdr:pic>
      <xdr:nvPicPr>
        <xdr:cNvPr id="4" name="Grafik 3">
          <a:extLst>
            <a:ext uri="{FF2B5EF4-FFF2-40B4-BE49-F238E27FC236}">
              <a16:creationId xmlns:a16="http://schemas.microsoft.com/office/drawing/2014/main" id="{8FD04C2C-9889-43E9-AD51-FB75B2D44C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43436" y="1576386"/>
          <a:ext cx="6048376" cy="25091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zement.at/downloads/downloads_2016/energiespeicher_beton_krec_endbericht_1602.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0"/>
  <sheetViews>
    <sheetView tabSelected="1" zoomScaleNormal="100" workbookViewId="0">
      <selection activeCell="A68" sqref="A68:XFD68"/>
    </sheetView>
  </sheetViews>
  <sheetFormatPr baseColWidth="10" defaultRowHeight="15" x14ac:dyDescent="0.25"/>
  <cols>
    <col min="3" max="3" width="11.7109375" customWidth="1"/>
  </cols>
  <sheetData>
    <row r="1" spans="1:16" ht="20.25" x14ac:dyDescent="0.25">
      <c r="A1" s="75" t="s">
        <v>55</v>
      </c>
      <c r="B1" s="75"/>
      <c r="C1" s="75"/>
      <c r="D1" s="75"/>
      <c r="E1" s="75"/>
      <c r="F1" s="75"/>
      <c r="G1" s="75"/>
      <c r="H1" s="75"/>
      <c r="I1" s="75"/>
      <c r="J1" s="75"/>
      <c r="K1" s="35"/>
      <c r="L1" s="35"/>
      <c r="M1" s="35"/>
      <c r="N1" s="35"/>
      <c r="O1" s="35"/>
    </row>
    <row r="2" spans="1:16" x14ac:dyDescent="0.25">
      <c r="B2" s="35"/>
      <c r="C2" s="35"/>
      <c r="D2" s="35"/>
      <c r="E2" s="35"/>
      <c r="F2" s="35"/>
      <c r="G2" s="35"/>
      <c r="H2" s="35"/>
      <c r="I2" s="35"/>
      <c r="J2" s="35"/>
      <c r="K2" s="35"/>
      <c r="L2" s="35"/>
      <c r="M2" s="35"/>
      <c r="N2" s="35"/>
      <c r="O2" s="35"/>
    </row>
    <row r="3" spans="1:16" x14ac:dyDescent="0.25">
      <c r="A3" s="10"/>
      <c r="B3" s="64" t="s">
        <v>30</v>
      </c>
      <c r="C3" s="65"/>
      <c r="D3" s="66" t="s">
        <v>31</v>
      </c>
      <c r="E3" s="67"/>
      <c r="F3" s="68" t="s">
        <v>32</v>
      </c>
      <c r="G3" s="69"/>
      <c r="H3" s="70" t="s">
        <v>33</v>
      </c>
      <c r="I3" s="71"/>
      <c r="J3" s="35"/>
      <c r="K3" s="35"/>
      <c r="L3" s="35"/>
      <c r="M3" s="35"/>
      <c r="N3" s="35"/>
      <c r="O3" s="35"/>
    </row>
    <row r="4" spans="1:16" x14ac:dyDescent="0.25">
      <c r="A4" s="10"/>
      <c r="B4" s="35"/>
      <c r="C4" s="35"/>
      <c r="D4" s="35"/>
      <c r="E4" s="35"/>
      <c r="F4" s="35"/>
      <c r="G4" s="35"/>
      <c r="H4" s="35"/>
      <c r="I4" s="35"/>
      <c r="J4" s="35"/>
      <c r="K4" s="35"/>
      <c r="L4" s="35"/>
      <c r="M4" s="35"/>
      <c r="N4" s="35"/>
      <c r="O4" s="35"/>
    </row>
    <row r="5" spans="1:16" ht="18" x14ac:dyDescent="0.25">
      <c r="B5" s="63" t="s">
        <v>58</v>
      </c>
      <c r="C5" s="63"/>
      <c r="D5" s="63"/>
      <c r="E5" s="63"/>
      <c r="F5" s="63"/>
      <c r="G5" s="63"/>
      <c r="H5" s="63"/>
      <c r="I5" s="63"/>
      <c r="J5" s="63"/>
      <c r="K5" s="63"/>
      <c r="L5" s="63"/>
      <c r="M5" s="35"/>
      <c r="N5" s="35"/>
      <c r="O5" s="35"/>
    </row>
    <row r="6" spans="1:16" ht="18.75" x14ac:dyDescent="0.25">
      <c r="B6" s="36" t="s">
        <v>20</v>
      </c>
      <c r="C6" s="37" t="s">
        <v>40</v>
      </c>
      <c r="D6" s="38"/>
      <c r="E6" s="35" t="s">
        <v>17</v>
      </c>
      <c r="F6" s="35"/>
      <c r="G6" s="35"/>
      <c r="H6" s="35"/>
      <c r="I6" s="35"/>
      <c r="J6" s="35"/>
      <c r="K6" s="35"/>
      <c r="L6" s="35"/>
      <c r="M6" s="35"/>
      <c r="N6" s="35"/>
      <c r="O6" s="35"/>
    </row>
    <row r="7" spans="1:16" x14ac:dyDescent="0.25">
      <c r="B7" s="42" t="s">
        <v>57</v>
      </c>
      <c r="C7" s="42"/>
      <c r="D7" s="42"/>
      <c r="E7" s="42"/>
      <c r="F7" s="42"/>
      <c r="G7" s="42"/>
      <c r="H7" s="35"/>
      <c r="I7" s="35"/>
      <c r="J7" s="35"/>
      <c r="K7" s="35"/>
      <c r="L7" s="35"/>
      <c r="M7" s="35"/>
      <c r="N7" s="35"/>
      <c r="O7" s="35"/>
    </row>
    <row r="8" spans="1:16" x14ac:dyDescent="0.25">
      <c r="B8" s="35"/>
      <c r="C8" s="35"/>
      <c r="D8" s="35"/>
      <c r="E8" s="35"/>
      <c r="F8" s="35"/>
      <c r="G8" s="35"/>
      <c r="H8" s="94"/>
      <c r="I8" s="94"/>
      <c r="J8" s="94"/>
      <c r="K8" s="94"/>
      <c r="L8" s="94"/>
      <c r="M8" s="94"/>
      <c r="N8" s="94"/>
      <c r="O8" s="94"/>
      <c r="P8" s="50"/>
    </row>
    <row r="9" spans="1:16" x14ac:dyDescent="0.25">
      <c r="B9" s="35" t="s">
        <v>11</v>
      </c>
      <c r="C9" s="35"/>
      <c r="D9" s="35"/>
      <c r="E9" s="35"/>
      <c r="F9" s="35"/>
      <c r="G9" s="35"/>
      <c r="H9" s="94"/>
      <c r="I9" s="94"/>
      <c r="J9" s="94"/>
      <c r="K9" s="94"/>
      <c r="L9" s="94"/>
      <c r="M9" s="94"/>
      <c r="N9" s="94"/>
      <c r="O9" s="94"/>
      <c r="P9" s="50"/>
    </row>
    <row r="10" spans="1:16" ht="18.75" x14ac:dyDescent="0.25">
      <c r="B10" s="39" t="s">
        <v>19</v>
      </c>
      <c r="C10" s="72" t="s">
        <v>16</v>
      </c>
      <c r="D10" s="72"/>
      <c r="E10" s="38" t="s">
        <v>9</v>
      </c>
      <c r="F10" s="35"/>
      <c r="G10" s="35"/>
      <c r="H10" s="94"/>
      <c r="I10" s="94"/>
      <c r="J10" s="94"/>
      <c r="K10" s="94"/>
      <c r="L10" s="94"/>
      <c r="M10" s="94"/>
      <c r="N10" s="94"/>
      <c r="O10" s="94"/>
      <c r="P10" s="50"/>
    </row>
    <row r="11" spans="1:16" ht="15.75" x14ac:dyDescent="0.25">
      <c r="B11" s="40"/>
      <c r="C11" s="37"/>
      <c r="D11" s="37"/>
      <c r="E11" s="38"/>
      <c r="F11" s="35"/>
      <c r="G11" s="35"/>
      <c r="H11" s="94"/>
      <c r="I11" s="94"/>
      <c r="J11" s="94"/>
      <c r="K11" s="94"/>
      <c r="L11" s="94"/>
      <c r="M11" s="94"/>
      <c r="N11" s="94"/>
      <c r="O11" s="94"/>
      <c r="P11" s="50"/>
    </row>
    <row r="12" spans="1:16" ht="15.75" x14ac:dyDescent="0.25">
      <c r="B12" s="62" t="s">
        <v>35</v>
      </c>
      <c r="C12" s="62"/>
      <c r="D12" s="37"/>
      <c r="E12" s="38"/>
      <c r="F12" s="35"/>
      <c r="G12" s="35"/>
      <c r="H12" s="94"/>
      <c r="I12" s="94"/>
      <c r="J12" s="94"/>
      <c r="K12" s="94"/>
      <c r="L12" s="94"/>
      <c r="M12" s="94"/>
      <c r="N12" s="94"/>
      <c r="O12" s="94"/>
      <c r="P12" s="50"/>
    </row>
    <row r="13" spans="1:16" ht="15.75" x14ac:dyDescent="0.25">
      <c r="B13" s="39" t="s">
        <v>7</v>
      </c>
      <c r="C13" s="41"/>
      <c r="D13" s="35"/>
      <c r="E13" s="38" t="s">
        <v>8</v>
      </c>
      <c r="F13" s="42"/>
      <c r="G13" s="35"/>
      <c r="H13" s="94"/>
      <c r="I13" s="94"/>
      <c r="J13" s="94"/>
      <c r="K13" s="94"/>
      <c r="L13" s="94"/>
      <c r="M13" s="94"/>
      <c r="N13" s="94"/>
      <c r="O13" s="94"/>
      <c r="P13" s="50"/>
    </row>
    <row r="14" spans="1:16" x14ac:dyDescent="0.25">
      <c r="B14" s="63" t="s">
        <v>56</v>
      </c>
      <c r="C14" s="63"/>
      <c r="D14" s="63"/>
      <c r="E14" s="63"/>
      <c r="F14" s="63"/>
      <c r="G14" s="63"/>
      <c r="H14" s="94"/>
      <c r="I14" s="94"/>
      <c r="J14" s="94"/>
      <c r="K14" s="94"/>
      <c r="L14" s="94"/>
      <c r="M14" s="94"/>
      <c r="N14" s="94"/>
      <c r="O14" s="94"/>
      <c r="P14" s="50"/>
    </row>
    <row r="15" spans="1:16" x14ac:dyDescent="0.25">
      <c r="B15" s="35"/>
      <c r="C15" s="35"/>
      <c r="D15" s="35"/>
      <c r="E15" s="35"/>
      <c r="F15" s="35"/>
      <c r="G15" s="35"/>
      <c r="H15" s="94"/>
      <c r="I15" s="94"/>
      <c r="J15" s="94"/>
      <c r="K15" s="94"/>
      <c r="L15" s="94"/>
      <c r="M15" s="94"/>
      <c r="N15" s="94"/>
      <c r="O15" s="94"/>
      <c r="P15" s="50"/>
    </row>
    <row r="16" spans="1:16" x14ac:dyDescent="0.25">
      <c r="B16" s="35" t="s">
        <v>12</v>
      </c>
      <c r="C16" s="35"/>
      <c r="D16" s="35"/>
      <c r="E16" s="35"/>
      <c r="F16" s="35"/>
      <c r="G16" s="35"/>
      <c r="H16" s="94"/>
      <c r="I16" s="94"/>
      <c r="J16" s="94"/>
      <c r="K16" s="94"/>
      <c r="L16" s="94"/>
      <c r="M16" s="94"/>
      <c r="N16" s="94"/>
      <c r="O16" s="94"/>
      <c r="P16" s="50"/>
    </row>
    <row r="17" spans="1:16" ht="18.75" x14ac:dyDescent="0.25">
      <c r="B17" s="36" t="s">
        <v>13</v>
      </c>
      <c r="C17" s="43" t="s">
        <v>21</v>
      </c>
      <c r="D17" s="38"/>
      <c r="E17" s="35" t="s">
        <v>14</v>
      </c>
      <c r="F17" s="35"/>
      <c r="G17" s="35"/>
      <c r="H17" s="94"/>
      <c r="I17" s="94"/>
      <c r="J17" s="94"/>
      <c r="K17" s="94"/>
      <c r="L17" s="94"/>
      <c r="M17" s="94"/>
      <c r="N17" s="94"/>
      <c r="O17" s="94"/>
      <c r="P17" s="50"/>
    </row>
    <row r="18" spans="1:16" x14ac:dyDescent="0.25">
      <c r="B18" s="35"/>
      <c r="C18" s="35"/>
      <c r="D18" s="35"/>
      <c r="E18" s="35"/>
      <c r="F18" s="35"/>
      <c r="G18" s="35"/>
      <c r="H18" s="94"/>
      <c r="I18" s="94"/>
      <c r="J18" s="94"/>
      <c r="K18" s="94"/>
      <c r="L18" s="94"/>
      <c r="M18" s="94"/>
      <c r="N18" s="94"/>
      <c r="O18" s="94"/>
      <c r="P18" s="50"/>
    </row>
    <row r="19" spans="1:16" ht="18" x14ac:dyDescent="0.25">
      <c r="B19" s="55" t="s">
        <v>23</v>
      </c>
      <c r="F19" s="57"/>
      <c r="G19" s="35"/>
      <c r="H19" s="94"/>
      <c r="I19" s="94"/>
      <c r="J19" s="94"/>
      <c r="K19" s="94"/>
      <c r="L19" s="94"/>
      <c r="M19" s="94"/>
      <c r="N19" s="94"/>
      <c r="O19" s="94"/>
      <c r="P19" s="50"/>
    </row>
    <row r="20" spans="1:16" ht="18.75" x14ac:dyDescent="0.25">
      <c r="B20" s="73" t="s">
        <v>22</v>
      </c>
      <c r="C20" s="74"/>
      <c r="D20" s="35"/>
      <c r="E20" s="35" t="s">
        <v>26</v>
      </c>
      <c r="F20" s="57"/>
      <c r="G20" s="35"/>
      <c r="H20" s="94"/>
      <c r="I20" s="94"/>
      <c r="J20" s="94"/>
      <c r="K20" s="94"/>
      <c r="L20" s="94"/>
      <c r="M20" s="94"/>
      <c r="N20" s="94"/>
      <c r="O20" s="94"/>
      <c r="P20" s="50"/>
    </row>
    <row r="21" spans="1:16" ht="18" x14ac:dyDescent="0.25">
      <c r="B21" s="35" t="s">
        <v>24</v>
      </c>
      <c r="C21" s="35"/>
      <c r="D21" s="35"/>
      <c r="E21" s="35"/>
      <c r="F21" s="57"/>
      <c r="G21" s="35"/>
      <c r="H21" s="94" t="s">
        <v>66</v>
      </c>
      <c r="I21" s="94"/>
      <c r="J21" s="94"/>
      <c r="K21" s="94"/>
      <c r="L21" s="94"/>
      <c r="M21" s="94"/>
      <c r="N21" s="94"/>
      <c r="O21" s="94"/>
    </row>
    <row r="22" spans="1:16" ht="18" x14ac:dyDescent="0.25">
      <c r="B22" s="55" t="s">
        <v>25</v>
      </c>
      <c r="C22" s="55"/>
      <c r="D22" s="55"/>
      <c r="E22" s="55"/>
      <c r="F22" s="57"/>
      <c r="G22" s="35"/>
      <c r="H22" s="94"/>
      <c r="I22" s="94"/>
      <c r="J22" s="94"/>
      <c r="K22" s="94"/>
      <c r="L22" s="94"/>
      <c r="M22" s="94"/>
      <c r="N22" s="94"/>
      <c r="O22" s="94"/>
    </row>
    <row r="23" spans="1:16" x14ac:dyDescent="0.25">
      <c r="F23" s="35"/>
      <c r="G23" s="35"/>
    </row>
    <row r="24" spans="1:16" x14ac:dyDescent="0.25">
      <c r="B24" s="35"/>
      <c r="C24" s="35"/>
      <c r="D24" s="35"/>
      <c r="E24" s="35"/>
      <c r="F24" s="35"/>
      <c r="G24" s="35"/>
      <c r="H24" s="35"/>
      <c r="I24" s="35"/>
      <c r="J24" s="35"/>
      <c r="K24" s="35"/>
      <c r="L24" s="35"/>
      <c r="M24" s="35"/>
      <c r="N24" s="35"/>
      <c r="O24" s="35"/>
    </row>
    <row r="25" spans="1:16" ht="18.75" x14ac:dyDescent="0.35">
      <c r="A25" s="84" t="s">
        <v>63</v>
      </c>
      <c r="B25" s="84"/>
      <c r="C25" s="84"/>
      <c r="D25" s="84"/>
      <c r="E25" s="84"/>
      <c r="F25" s="84"/>
      <c r="G25" s="84"/>
      <c r="H25" s="84"/>
      <c r="I25" s="84"/>
      <c r="J25" s="84"/>
      <c r="K25" s="35"/>
      <c r="L25" s="35"/>
      <c r="M25" s="35"/>
      <c r="N25" s="35"/>
      <c r="O25" s="35"/>
    </row>
    <row r="26" spans="1:16" x14ac:dyDescent="0.25">
      <c r="B26" s="35"/>
      <c r="C26" s="35"/>
      <c r="D26" s="35"/>
      <c r="E26" s="35"/>
      <c r="F26" s="35"/>
      <c r="G26" s="35"/>
      <c r="H26" s="35"/>
      <c r="I26" s="35"/>
      <c r="J26" s="35"/>
      <c r="K26" s="35"/>
      <c r="L26" s="35"/>
      <c r="M26" s="35"/>
      <c r="N26" s="35"/>
      <c r="O26" s="35"/>
    </row>
    <row r="27" spans="1:16" ht="18.75" x14ac:dyDescent="0.25">
      <c r="B27" s="86" t="s">
        <v>37</v>
      </c>
      <c r="C27" s="86"/>
      <c r="D27" s="87" t="s">
        <v>61</v>
      </c>
      <c r="E27" s="88"/>
      <c r="F27" s="88"/>
      <c r="G27" s="86" t="s">
        <v>38</v>
      </c>
      <c r="H27" s="86"/>
      <c r="I27" s="87" t="s">
        <v>52</v>
      </c>
      <c r="J27" s="35"/>
      <c r="K27" s="35"/>
      <c r="L27" s="35"/>
      <c r="M27" s="35"/>
      <c r="N27" s="35"/>
      <c r="O27" s="35"/>
    </row>
    <row r="28" spans="1:16" ht="15.75" x14ac:dyDescent="0.25">
      <c r="A28" s="25"/>
      <c r="B28" s="7"/>
      <c r="C28" s="7"/>
      <c r="D28" s="7"/>
      <c r="E28" s="7"/>
      <c r="F28" s="7"/>
      <c r="G28" s="7"/>
      <c r="H28" s="7"/>
      <c r="I28" s="7"/>
    </row>
    <row r="29" spans="1:16" ht="18.75" x14ac:dyDescent="0.35">
      <c r="A29" s="7"/>
      <c r="B29" s="58" t="s">
        <v>39</v>
      </c>
      <c r="C29" s="22">
        <v>500</v>
      </c>
      <c r="D29" s="7" t="s">
        <v>29</v>
      </c>
      <c r="E29" s="7"/>
      <c r="F29" s="7"/>
      <c r="G29" s="58" t="s">
        <v>45</v>
      </c>
      <c r="H29" s="22">
        <v>500</v>
      </c>
      <c r="I29" s="7" t="s">
        <v>29</v>
      </c>
    </row>
    <row r="30" spans="1:16" ht="18.75" x14ac:dyDescent="0.35">
      <c r="A30" s="7"/>
      <c r="B30" s="59" t="s">
        <v>46</v>
      </c>
      <c r="C30" s="22">
        <v>26</v>
      </c>
      <c r="D30" s="7" t="s">
        <v>34</v>
      </c>
      <c r="E30" s="7"/>
      <c r="F30" s="7"/>
      <c r="G30" s="59" t="s">
        <v>46</v>
      </c>
      <c r="H30" s="22">
        <v>21</v>
      </c>
      <c r="I30" s="7" t="s">
        <v>34</v>
      </c>
      <c r="J30" s="21"/>
    </row>
    <row r="31" spans="1:16" ht="18.75" x14ac:dyDescent="0.35">
      <c r="A31" s="7"/>
      <c r="B31" s="59" t="s">
        <v>42</v>
      </c>
      <c r="C31" s="22">
        <v>21</v>
      </c>
      <c r="D31" s="7" t="s">
        <v>34</v>
      </c>
      <c r="E31" s="7"/>
      <c r="F31" s="7"/>
      <c r="G31" s="59" t="s">
        <v>42</v>
      </c>
      <c r="H31" s="22">
        <v>26</v>
      </c>
      <c r="I31" s="7" t="s">
        <v>34</v>
      </c>
      <c r="J31" s="21"/>
    </row>
    <row r="32" spans="1:16" ht="15.75" x14ac:dyDescent="0.25">
      <c r="A32" s="7"/>
      <c r="B32" s="60" t="s">
        <v>7</v>
      </c>
      <c r="C32" s="22">
        <v>0.25</v>
      </c>
      <c r="D32" s="7" t="s">
        <v>8</v>
      </c>
      <c r="E32" s="7"/>
      <c r="F32" s="7"/>
      <c r="G32" s="60" t="s">
        <v>7</v>
      </c>
      <c r="H32" s="22">
        <f>C32</f>
        <v>0.25</v>
      </c>
      <c r="I32" s="7" t="s">
        <v>8</v>
      </c>
    </row>
    <row r="33" spans="1:11" ht="15.75" x14ac:dyDescent="0.25">
      <c r="A33" s="7"/>
      <c r="B33" s="8"/>
      <c r="C33" s="7"/>
      <c r="D33" s="7"/>
      <c r="E33" s="7"/>
      <c r="F33" s="7"/>
      <c r="G33" s="7"/>
      <c r="H33" s="7"/>
      <c r="I33" s="7"/>
    </row>
    <row r="34" spans="1:11" ht="15.75" x14ac:dyDescent="0.25">
      <c r="B34" s="6" t="s">
        <v>20</v>
      </c>
      <c r="C34" s="31">
        <f>IF(Daten!B28&lt;=6,Daten!B28,"zu groß")</f>
        <v>5</v>
      </c>
      <c r="D34" t="s">
        <v>17</v>
      </c>
      <c r="G34" s="6" t="s">
        <v>20</v>
      </c>
      <c r="H34" s="11">
        <f>H31-H30</f>
        <v>5</v>
      </c>
      <c r="I34" t="s">
        <v>17</v>
      </c>
    </row>
    <row r="35" spans="1:11" ht="27" customHeight="1" x14ac:dyDescent="0.25">
      <c r="A35" s="7"/>
      <c r="B35" s="7"/>
      <c r="E35" s="76" t="s">
        <v>0</v>
      </c>
      <c r="F35" s="76"/>
      <c r="G35" s="7"/>
    </row>
    <row r="36" spans="1:11" ht="18.75" x14ac:dyDescent="0.35">
      <c r="B36" s="5" t="s">
        <v>19</v>
      </c>
      <c r="C36" s="15">
        <f>IF(Daten!A9=1,Daten!C9,IF(Daten!A9=2,Daten!C10,IF(Daten!A9=3,Daten!C11,"0")))</f>
        <v>3.9756437500000001</v>
      </c>
      <c r="D36" t="s">
        <v>9</v>
      </c>
      <c r="G36" s="5" t="s">
        <v>19</v>
      </c>
      <c r="H36" s="19">
        <f>IF(Daten!A23=1,Daten!C23,IF(Daten!A23=2,Daten!C24,IF(Daten!A23=3,Daten!C25,"0")))</f>
        <v>5.2950000000000008</v>
      </c>
      <c r="I36" t="s">
        <v>9</v>
      </c>
    </row>
    <row r="37" spans="1:11" ht="15.75" x14ac:dyDescent="0.25">
      <c r="B37" s="6" t="s">
        <v>13</v>
      </c>
      <c r="C37" s="16">
        <f>C36*C34</f>
        <v>19.878218750000002</v>
      </c>
      <c r="D37" t="s">
        <v>14</v>
      </c>
      <c r="G37" s="6" t="s">
        <v>13</v>
      </c>
      <c r="H37" s="16">
        <f>H36*H34</f>
        <v>26.475000000000005</v>
      </c>
      <c r="I37" t="s">
        <v>14</v>
      </c>
    </row>
    <row r="38" spans="1:11" ht="20.25" x14ac:dyDescent="0.35">
      <c r="B38" s="18" t="s">
        <v>36</v>
      </c>
      <c r="C38" s="91">
        <f>C29/C37</f>
        <v>25.153159158186643</v>
      </c>
      <c r="D38" s="61" t="s">
        <v>26</v>
      </c>
      <c r="G38" s="18" t="s">
        <v>36</v>
      </c>
      <c r="H38" s="91">
        <f>H29/H37</f>
        <v>18.885741265344659</v>
      </c>
      <c r="I38" s="61" t="s">
        <v>26</v>
      </c>
    </row>
    <row r="39" spans="1:11" ht="18.75" x14ac:dyDescent="0.25">
      <c r="C39" s="56" t="s">
        <v>53</v>
      </c>
      <c r="D39" s="56"/>
      <c r="E39" s="56"/>
      <c r="F39" s="56"/>
      <c r="G39" s="56"/>
      <c r="H39" s="56"/>
      <c r="I39" s="56"/>
      <c r="J39" s="56"/>
      <c r="K39" s="55"/>
    </row>
    <row r="40" spans="1:11" x14ac:dyDescent="0.25">
      <c r="B40" s="35"/>
      <c r="C40" s="35"/>
      <c r="D40" s="35"/>
      <c r="E40" s="35"/>
      <c r="F40" s="35"/>
      <c r="G40" s="35"/>
      <c r="H40" s="35"/>
      <c r="I40" s="35"/>
      <c r="J40" s="35"/>
      <c r="K40" s="35"/>
    </row>
    <row r="41" spans="1:11" ht="15.75" customHeight="1" x14ac:dyDescent="0.25">
      <c r="A41" s="85" t="s">
        <v>54</v>
      </c>
      <c r="B41" s="85"/>
      <c r="C41" s="85"/>
      <c r="D41" s="85"/>
      <c r="E41" s="85"/>
      <c r="F41" s="85"/>
      <c r="G41" s="85"/>
      <c r="H41" s="85"/>
      <c r="I41" s="85"/>
      <c r="J41" s="85"/>
      <c r="K41" s="35"/>
    </row>
    <row r="42" spans="1:11" ht="15.75" customHeight="1" x14ac:dyDescent="0.25">
      <c r="K42" s="35"/>
    </row>
    <row r="43" spans="1:11" ht="15.75" x14ac:dyDescent="0.25">
      <c r="B43" s="77" t="s">
        <v>37</v>
      </c>
      <c r="C43" s="77"/>
      <c r="D43" s="35"/>
      <c r="E43" s="35"/>
      <c r="F43" s="35"/>
      <c r="G43" s="77" t="s">
        <v>38</v>
      </c>
      <c r="H43" s="77"/>
      <c r="I43" s="35"/>
      <c r="J43" s="35"/>
      <c r="K43" s="35"/>
    </row>
    <row r="45" spans="1:11" x14ac:dyDescent="0.25">
      <c r="B45" s="33" t="s">
        <v>41</v>
      </c>
      <c r="C45" s="34">
        <v>6.5</v>
      </c>
      <c r="D45" s="13" t="s">
        <v>9</v>
      </c>
      <c r="E45" s="89" t="s">
        <v>51</v>
      </c>
      <c r="F45" s="89"/>
      <c r="G45" s="33" t="s">
        <v>41</v>
      </c>
      <c r="H45" s="34">
        <v>10.8</v>
      </c>
      <c r="I45" s="13" t="s">
        <v>9</v>
      </c>
    </row>
    <row r="46" spans="1:11" ht="15.75" x14ac:dyDescent="0.25">
      <c r="B46" s="8" t="s">
        <v>13</v>
      </c>
      <c r="C46" s="16">
        <f>C37</f>
        <v>19.878218750000002</v>
      </c>
      <c r="D46" t="s">
        <v>14</v>
      </c>
      <c r="G46" s="8" t="s">
        <v>13</v>
      </c>
      <c r="H46" s="16">
        <f>H37</f>
        <v>26.475000000000005</v>
      </c>
      <c r="I46" t="s">
        <v>14</v>
      </c>
    </row>
    <row r="47" spans="1:11" ht="18.75" x14ac:dyDescent="0.35">
      <c r="B47" s="83" t="s">
        <v>59</v>
      </c>
      <c r="C47" s="90">
        <f>C31</f>
        <v>21</v>
      </c>
      <c r="D47" s="13" t="s">
        <v>34</v>
      </c>
      <c r="G47" s="27" t="s">
        <v>42</v>
      </c>
      <c r="H47" s="90">
        <f>H31</f>
        <v>26</v>
      </c>
      <c r="I47" s="13" t="s">
        <v>34</v>
      </c>
    </row>
    <row r="48" spans="1:11" ht="20.25" x14ac:dyDescent="0.35">
      <c r="B48" s="28" t="s">
        <v>43</v>
      </c>
      <c r="C48" s="92">
        <f>C37/C45+C31</f>
        <v>24.058187499999999</v>
      </c>
      <c r="D48" s="93" t="s">
        <v>34</v>
      </c>
      <c r="G48" s="28" t="s">
        <v>43</v>
      </c>
      <c r="H48" s="92">
        <f>-(H37/H45-H31)</f>
        <v>23.548611111111111</v>
      </c>
      <c r="I48" s="93" t="s">
        <v>34</v>
      </c>
    </row>
    <row r="49" spans="1:14" ht="18.75" x14ac:dyDescent="0.35">
      <c r="B49" s="82" t="s">
        <v>60</v>
      </c>
      <c r="C49" s="29">
        <f>C37/C45</f>
        <v>3.0581875000000003</v>
      </c>
      <c r="D49" s="13" t="s">
        <v>34</v>
      </c>
      <c r="G49" s="82" t="s">
        <v>60</v>
      </c>
      <c r="H49" s="29">
        <f>H37/H45</f>
        <v>2.4513888888888893</v>
      </c>
      <c r="I49" s="13" t="s">
        <v>34</v>
      </c>
    </row>
    <row r="51" spans="1:14" x14ac:dyDescent="0.25">
      <c r="B51" s="35"/>
      <c r="C51" s="35"/>
      <c r="D51" s="35"/>
      <c r="E51" s="35"/>
      <c r="F51" s="35"/>
      <c r="G51" s="35"/>
      <c r="H51" s="35"/>
      <c r="I51" s="35"/>
      <c r="J51" s="35"/>
      <c r="K51" s="35"/>
      <c r="L51" s="35"/>
      <c r="M51" s="35"/>
      <c r="N51" s="35"/>
    </row>
    <row r="52" spans="1:14" x14ac:dyDescent="0.25">
      <c r="A52" s="85" t="s">
        <v>62</v>
      </c>
      <c r="B52" s="85"/>
      <c r="C52" s="85"/>
      <c r="D52" s="85"/>
      <c r="E52" s="85"/>
      <c r="F52" s="85"/>
      <c r="G52" s="85"/>
      <c r="H52" s="85"/>
      <c r="I52" s="85"/>
      <c r="J52" s="85"/>
      <c r="K52" s="35"/>
      <c r="L52" s="35"/>
      <c r="M52" s="35"/>
      <c r="N52" s="35"/>
    </row>
    <row r="53" spans="1:14" x14ac:dyDescent="0.25">
      <c r="B53" s="35"/>
      <c r="C53" s="35"/>
      <c r="D53" s="35"/>
      <c r="E53" s="35"/>
      <c r="F53" s="35"/>
      <c r="G53" s="35"/>
      <c r="H53" s="35"/>
      <c r="I53" s="35"/>
      <c r="J53" s="35"/>
      <c r="K53" s="35"/>
      <c r="L53" s="35"/>
      <c r="M53" s="35"/>
      <c r="N53" s="35"/>
    </row>
    <row r="54" spans="1:14" ht="15.75" x14ac:dyDescent="0.25">
      <c r="B54" s="77" t="s">
        <v>37</v>
      </c>
      <c r="C54" s="77"/>
      <c r="D54" s="35"/>
      <c r="E54" s="38"/>
      <c r="F54" s="38"/>
      <c r="G54" s="77" t="s">
        <v>38</v>
      </c>
      <c r="H54" s="77"/>
      <c r="I54" s="35"/>
      <c r="J54" s="35"/>
      <c r="K54" s="35"/>
      <c r="L54" s="35"/>
      <c r="M54" s="35"/>
      <c r="N54" s="35"/>
    </row>
    <row r="56" spans="1:14" ht="18.75" x14ac:dyDescent="0.35">
      <c r="B56" s="17" t="s">
        <v>64</v>
      </c>
      <c r="C56" s="22">
        <v>19.46</v>
      </c>
      <c r="D56" s="7" t="s">
        <v>26</v>
      </c>
      <c r="E56" s="7"/>
      <c r="F56" s="7"/>
      <c r="G56" s="17" t="s">
        <v>64</v>
      </c>
      <c r="H56" s="22">
        <v>14.26</v>
      </c>
      <c r="I56" s="7" t="s">
        <v>26</v>
      </c>
    </row>
    <row r="57" spans="1:14" ht="18.75" x14ac:dyDescent="0.35">
      <c r="B57" s="27" t="s">
        <v>46</v>
      </c>
      <c r="C57" s="22">
        <v>27</v>
      </c>
      <c r="D57" s="7" t="s">
        <v>34</v>
      </c>
      <c r="E57" s="7"/>
      <c r="F57" s="7"/>
      <c r="G57" s="27" t="s">
        <v>46</v>
      </c>
      <c r="H57" s="22">
        <v>21</v>
      </c>
      <c r="I57" s="7" t="s">
        <v>34</v>
      </c>
    </row>
    <row r="58" spans="1:14" ht="18.75" x14ac:dyDescent="0.35">
      <c r="B58" s="27" t="s">
        <v>42</v>
      </c>
      <c r="C58" s="22">
        <v>21</v>
      </c>
      <c r="D58" s="7" t="s">
        <v>34</v>
      </c>
      <c r="E58" s="7"/>
      <c r="F58" s="7"/>
      <c r="G58" s="27" t="s">
        <v>42</v>
      </c>
      <c r="H58" s="22">
        <v>27</v>
      </c>
      <c r="I58" s="7" t="s">
        <v>34</v>
      </c>
    </row>
    <row r="59" spans="1:14" ht="15.75" x14ac:dyDescent="0.25">
      <c r="B59" s="17" t="s">
        <v>7</v>
      </c>
      <c r="C59" s="22">
        <v>0.3</v>
      </c>
      <c r="D59" s="7" t="s">
        <v>8</v>
      </c>
      <c r="E59" s="7"/>
      <c r="F59" s="7"/>
      <c r="G59" s="17" t="s">
        <v>7</v>
      </c>
      <c r="H59" s="22">
        <f>C59</f>
        <v>0.3</v>
      </c>
      <c r="I59" s="7" t="s">
        <v>8</v>
      </c>
    </row>
    <row r="61" spans="1:14" ht="15.75" x14ac:dyDescent="0.25">
      <c r="A61" s="7"/>
      <c r="B61" s="6" t="s">
        <v>20</v>
      </c>
      <c r="C61" s="32">
        <f>IF(Daten!B31&lt;=6,Daten!B31,"zu groß")</f>
        <v>6</v>
      </c>
      <c r="D61" s="7" t="s">
        <v>17</v>
      </c>
      <c r="E61" s="7"/>
      <c r="F61" s="7"/>
      <c r="G61" s="6" t="s">
        <v>20</v>
      </c>
      <c r="H61" s="11">
        <f>H58-H57</f>
        <v>6</v>
      </c>
      <c r="I61" s="7" t="s">
        <v>17</v>
      </c>
    </row>
    <row r="62" spans="1:14" ht="27" customHeight="1" x14ac:dyDescent="0.25">
      <c r="C62" s="7"/>
      <c r="D62" s="7"/>
      <c r="E62" s="76" t="s">
        <v>0</v>
      </c>
      <c r="F62" s="76"/>
      <c r="H62" s="7"/>
      <c r="I62" s="7"/>
    </row>
    <row r="63" spans="1:14" ht="18.75" x14ac:dyDescent="0.35">
      <c r="A63" s="7"/>
      <c r="B63" s="5" t="s">
        <v>19</v>
      </c>
      <c r="C63" s="23">
        <f>IF(Daten!H14=1,Daten!J14,IF(Daten!H14=2,Daten!J15,IF(Daten!H14=3,Daten!J16,"0")))</f>
        <v>3.6983130000000002</v>
      </c>
      <c r="D63" s="7" t="s">
        <v>9</v>
      </c>
      <c r="E63" s="7"/>
      <c r="F63" s="7"/>
      <c r="G63" s="5" t="s">
        <v>19</v>
      </c>
      <c r="H63" s="23">
        <f>IF(Daten!H28=1,Daten!J28,IF(Daten!H28=2,Daten!J29,IF(Daten!H28=3,Daten!J30,"0")))</f>
        <v>4.8090000000000011</v>
      </c>
      <c r="I63" s="7" t="s">
        <v>9</v>
      </c>
    </row>
    <row r="64" spans="1:14" ht="15.75" x14ac:dyDescent="0.25">
      <c r="A64" s="7"/>
      <c r="B64" s="6" t="s">
        <v>13</v>
      </c>
      <c r="C64" s="24">
        <f>C63*C61</f>
        <v>22.189878</v>
      </c>
      <c r="D64" s="7" t="s">
        <v>14</v>
      </c>
      <c r="E64" s="7"/>
      <c r="F64" s="7"/>
      <c r="G64" s="6" t="s">
        <v>13</v>
      </c>
      <c r="H64" s="24">
        <f>H63*H61</f>
        <v>28.854000000000006</v>
      </c>
      <c r="I64" s="7" t="s">
        <v>14</v>
      </c>
    </row>
    <row r="66" spans="1:9" ht="19.5" x14ac:dyDescent="0.35">
      <c r="B66" s="18" t="s">
        <v>28</v>
      </c>
      <c r="C66" s="91">
        <f>C64*C56</f>
        <v>431.81502588000001</v>
      </c>
      <c r="D66" s="20" t="s">
        <v>29</v>
      </c>
      <c r="G66" s="18" t="s">
        <v>44</v>
      </c>
      <c r="H66" s="91">
        <f>H64*H56</f>
        <v>411.4580400000001</v>
      </c>
      <c r="I66" s="20" t="s">
        <v>29</v>
      </c>
    </row>
    <row r="69" spans="1:9" x14ac:dyDescent="0.25">
      <c r="A69" s="54" t="s">
        <v>50</v>
      </c>
    </row>
    <row r="70" spans="1:9" x14ac:dyDescent="0.25">
      <c r="A70" t="s">
        <v>65</v>
      </c>
    </row>
  </sheetData>
  <mergeCells count="22">
    <mergeCell ref="E62:F62"/>
    <mergeCell ref="E35:F35"/>
    <mergeCell ref="B54:C54"/>
    <mergeCell ref="G54:H54"/>
    <mergeCell ref="B43:C43"/>
    <mergeCell ref="G43:H43"/>
    <mergeCell ref="G27:H27"/>
    <mergeCell ref="B27:C27"/>
    <mergeCell ref="A1:J1"/>
    <mergeCell ref="A25:J25"/>
    <mergeCell ref="H3:I3"/>
    <mergeCell ref="B5:L5"/>
    <mergeCell ref="C10:D10"/>
    <mergeCell ref="B20:C20"/>
    <mergeCell ref="A41:J41"/>
    <mergeCell ref="A52:J52"/>
    <mergeCell ref="B14:G14"/>
    <mergeCell ref="B12:C12"/>
    <mergeCell ref="B3:C3"/>
    <mergeCell ref="D3:E3"/>
    <mergeCell ref="F3:G3"/>
    <mergeCell ref="E45:F45"/>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xdr:col>
                    <xdr:colOff>752475</xdr:colOff>
                    <xdr:row>34</xdr:row>
                    <xdr:rowOff>38100</xdr:rowOff>
                  </from>
                  <to>
                    <xdr:col>3</xdr:col>
                    <xdr:colOff>314325</xdr:colOff>
                    <xdr:row>35</xdr:row>
                    <xdr:rowOff>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7</xdr:col>
                    <xdr:colOff>0</xdr:colOff>
                    <xdr:row>34</xdr:row>
                    <xdr:rowOff>28575</xdr:rowOff>
                  </from>
                  <to>
                    <xdr:col>8</xdr:col>
                    <xdr:colOff>314325</xdr:colOff>
                    <xdr:row>35</xdr:row>
                    <xdr:rowOff>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1</xdr:col>
                    <xdr:colOff>752475</xdr:colOff>
                    <xdr:row>61</xdr:row>
                    <xdr:rowOff>38100</xdr:rowOff>
                  </from>
                  <to>
                    <xdr:col>3</xdr:col>
                    <xdr:colOff>409575</xdr:colOff>
                    <xdr:row>62</xdr:row>
                    <xdr:rowOff>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6</xdr:col>
                    <xdr:colOff>752475</xdr:colOff>
                    <xdr:row>61</xdr:row>
                    <xdr:rowOff>38100</xdr:rowOff>
                  </from>
                  <to>
                    <xdr:col>8</xdr:col>
                    <xdr:colOff>428625</xdr:colOff>
                    <xdr:row>62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35"/>
  <sheetViews>
    <sheetView workbookViewId="0">
      <selection activeCell="H5" sqref="H5"/>
    </sheetView>
  </sheetViews>
  <sheetFormatPr baseColWidth="10" defaultRowHeight="15" x14ac:dyDescent="0.25"/>
  <cols>
    <col min="2" max="2" width="12.7109375" bestFit="1" customWidth="1"/>
  </cols>
  <sheetData>
    <row r="2" spans="1:13" x14ac:dyDescent="0.25">
      <c r="A2" t="s">
        <v>18</v>
      </c>
      <c r="B2" s="1" t="s">
        <v>0</v>
      </c>
      <c r="C2" s="2" t="s">
        <v>4</v>
      </c>
      <c r="D2" s="2" t="s">
        <v>5</v>
      </c>
      <c r="E2" s="2" t="s">
        <v>6</v>
      </c>
      <c r="G2" s="81" t="s">
        <v>10</v>
      </c>
      <c r="H2" s="81"/>
      <c r="I2" s="81"/>
      <c r="J2" s="81"/>
    </row>
    <row r="3" spans="1:13" x14ac:dyDescent="0.25">
      <c r="B3" s="1" t="s">
        <v>1</v>
      </c>
      <c r="C3" s="1">
        <v>4.5266999999999999</v>
      </c>
      <c r="D3" s="1">
        <v>-8.0363000000000007</v>
      </c>
      <c r="E3" s="1">
        <v>5.7018000000000004</v>
      </c>
      <c r="F3" t="s">
        <v>9</v>
      </c>
    </row>
    <row r="4" spans="1:13" x14ac:dyDescent="0.25">
      <c r="B4" s="1" t="s">
        <v>2</v>
      </c>
      <c r="C4" s="1">
        <v>3.3653</v>
      </c>
      <c r="D4" s="1">
        <v>-6.4565999999999999</v>
      </c>
      <c r="E4" s="1">
        <v>5.0526</v>
      </c>
      <c r="F4" t="s">
        <v>9</v>
      </c>
    </row>
    <row r="5" spans="1:13" x14ac:dyDescent="0.25">
      <c r="B5" s="1" t="s">
        <v>3</v>
      </c>
      <c r="C5" s="1">
        <v>2.4664000000000001</v>
      </c>
      <c r="D5" s="1">
        <v>-5.3223000000000003</v>
      </c>
      <c r="E5" s="3">
        <v>4.5380000000000003</v>
      </c>
      <c r="F5" t="s">
        <v>9</v>
      </c>
    </row>
    <row r="7" spans="1:13" x14ac:dyDescent="0.25">
      <c r="C7" s="79" t="s">
        <v>15</v>
      </c>
      <c r="D7" s="80"/>
      <c r="E7" s="2" t="s">
        <v>7</v>
      </c>
      <c r="H7" t="s">
        <v>18</v>
      </c>
      <c r="I7" s="1" t="s">
        <v>0</v>
      </c>
      <c r="J7" s="2" t="s">
        <v>4</v>
      </c>
      <c r="K7" s="2" t="s">
        <v>5</v>
      </c>
      <c r="L7" s="2" t="s">
        <v>6</v>
      </c>
    </row>
    <row r="8" spans="1:13" ht="15.75" thickBot="1" x14ac:dyDescent="0.3">
      <c r="A8" s="4"/>
      <c r="B8" s="4"/>
      <c r="C8" s="4"/>
      <c r="E8" s="1">
        <v>0.25</v>
      </c>
      <c r="F8" t="s">
        <v>8</v>
      </c>
      <c r="I8" s="1" t="s">
        <v>1</v>
      </c>
      <c r="J8" s="1">
        <v>4.5266999999999999</v>
      </c>
      <c r="K8" s="1">
        <v>-8.0363000000000007</v>
      </c>
      <c r="L8" s="1">
        <v>5.7018000000000004</v>
      </c>
      <c r="M8" t="s">
        <v>9</v>
      </c>
    </row>
    <row r="9" spans="1:13" ht="19.5" thickBot="1" x14ac:dyDescent="0.35">
      <c r="A9" s="12">
        <v>1</v>
      </c>
      <c r="B9" s="13">
        <v>1</v>
      </c>
      <c r="C9" s="26">
        <f>C3*Übung!$C$32^2+Daten!D3*Übung!$C$32+Daten!E3</f>
        <v>3.9756437500000001</v>
      </c>
      <c r="I9" s="1" t="s">
        <v>2</v>
      </c>
      <c r="J9" s="1">
        <v>3.3653</v>
      </c>
      <c r="K9" s="1">
        <v>-6.4565999999999999</v>
      </c>
      <c r="L9" s="1">
        <v>5.0526</v>
      </c>
      <c r="M9" t="s">
        <v>9</v>
      </c>
    </row>
    <row r="10" spans="1:13" ht="15.75" x14ac:dyDescent="0.25">
      <c r="A10" s="4"/>
      <c r="B10" s="13">
        <v>2</v>
      </c>
      <c r="C10" s="26">
        <f>C4*Übung!$C$32^2+Daten!D4*Übung!$C$32+Daten!E4</f>
        <v>3.6487812499999999</v>
      </c>
      <c r="E10" s="78" t="s">
        <v>16</v>
      </c>
      <c r="F10" s="78"/>
      <c r="I10" s="1" t="s">
        <v>3</v>
      </c>
      <c r="J10" s="1">
        <v>2.4664000000000001</v>
      </c>
      <c r="K10" s="1">
        <v>-5.3223000000000003</v>
      </c>
      <c r="L10" s="3">
        <v>4.5380000000000003</v>
      </c>
      <c r="M10" t="s">
        <v>9</v>
      </c>
    </row>
    <row r="11" spans="1:13" x14ac:dyDescent="0.25">
      <c r="A11" s="4"/>
      <c r="B11" s="13">
        <v>3</v>
      </c>
      <c r="C11" s="26">
        <f>C5*Übung!$C$32^2+Daten!D5*Übung!$C$32+Daten!E5</f>
        <v>3.3615750000000002</v>
      </c>
    </row>
    <row r="12" spans="1:13" x14ac:dyDescent="0.25">
      <c r="A12" s="4"/>
      <c r="B12" s="13"/>
      <c r="C12" s="4"/>
      <c r="J12" s="79" t="s">
        <v>15</v>
      </c>
      <c r="K12" s="80"/>
      <c r="L12" s="2" t="s">
        <v>7</v>
      </c>
    </row>
    <row r="13" spans="1:13" ht="15.75" thickBot="1" x14ac:dyDescent="0.3">
      <c r="A13" s="4"/>
      <c r="B13" s="14"/>
      <c r="C13" s="4"/>
      <c r="H13" s="4"/>
      <c r="I13" s="4"/>
      <c r="J13" s="4"/>
      <c r="L13" s="1">
        <v>0.25</v>
      </c>
      <c r="M13" t="s">
        <v>8</v>
      </c>
    </row>
    <row r="14" spans="1:13" ht="19.5" thickBot="1" x14ac:dyDescent="0.35">
      <c r="A14" s="4"/>
      <c r="B14" s="4"/>
      <c r="C14" s="4"/>
      <c r="H14" s="12">
        <v>1</v>
      </c>
      <c r="I14" s="13">
        <v>1</v>
      </c>
      <c r="J14" s="26">
        <f>J8*Übung!$C$59^2+Daten!K8*Übung!$C$59+Daten!L8</f>
        <v>3.6983130000000002</v>
      </c>
    </row>
    <row r="15" spans="1:13" ht="15.75" x14ac:dyDescent="0.25">
      <c r="A15" s="4"/>
      <c r="B15" s="4"/>
      <c r="C15" s="4"/>
      <c r="H15" s="4"/>
      <c r="I15" s="13">
        <v>2</v>
      </c>
      <c r="J15" s="26">
        <f>J9*Übung!$C$59^2+Daten!K9*Übung!$C$59+Daten!L9</f>
        <v>3.4184970000000003</v>
      </c>
      <c r="L15" s="78" t="s">
        <v>16</v>
      </c>
      <c r="M15" s="78"/>
    </row>
    <row r="16" spans="1:13" x14ac:dyDescent="0.25">
      <c r="A16" s="4"/>
      <c r="B16" s="4"/>
      <c r="C16" s="4"/>
      <c r="H16" s="4"/>
      <c r="I16" s="13">
        <v>3</v>
      </c>
      <c r="J16" s="26">
        <f>J10*Übung!$C$59^2+Daten!K10*Übung!$C$59+Daten!L10</f>
        <v>3.1632860000000003</v>
      </c>
    </row>
    <row r="17" spans="1:13" x14ac:dyDescent="0.25">
      <c r="A17" t="s">
        <v>27</v>
      </c>
      <c r="B17" s="1" t="s">
        <v>0</v>
      </c>
      <c r="C17" s="2" t="s">
        <v>4</v>
      </c>
      <c r="D17" s="2" t="s">
        <v>5</v>
      </c>
      <c r="E17" s="2" t="s">
        <v>6</v>
      </c>
    </row>
    <row r="18" spans="1:13" x14ac:dyDescent="0.25">
      <c r="B18" s="1" t="s">
        <v>1</v>
      </c>
      <c r="C18" s="1">
        <v>12.2</v>
      </c>
      <c r="D18" s="1">
        <v>-16.43</v>
      </c>
      <c r="E18" s="1">
        <v>8.64</v>
      </c>
      <c r="F18" t="s">
        <v>9</v>
      </c>
    </row>
    <row r="19" spans="1:13" x14ac:dyDescent="0.25">
      <c r="B19" s="1"/>
      <c r="C19" s="1"/>
      <c r="D19" s="1"/>
      <c r="E19" s="1"/>
      <c r="F19" t="s">
        <v>9</v>
      </c>
    </row>
    <row r="20" spans="1:13" x14ac:dyDescent="0.25">
      <c r="B20" s="1"/>
      <c r="C20" s="1"/>
      <c r="D20" s="1"/>
      <c r="E20" s="1"/>
      <c r="F20" t="s">
        <v>9</v>
      </c>
    </row>
    <row r="22" spans="1:13" ht="15.75" thickBot="1" x14ac:dyDescent="0.3">
      <c r="H22" t="s">
        <v>27</v>
      </c>
      <c r="I22" s="1" t="s">
        <v>0</v>
      </c>
      <c r="J22" s="2" t="s">
        <v>4</v>
      </c>
      <c r="K22" s="2" t="s">
        <v>5</v>
      </c>
      <c r="L22" s="2" t="s">
        <v>6</v>
      </c>
    </row>
    <row r="23" spans="1:13" ht="19.5" thickBot="1" x14ac:dyDescent="0.35">
      <c r="A23" s="12">
        <v>1</v>
      </c>
      <c r="B23">
        <v>1</v>
      </c>
      <c r="C23">
        <f>C18*Übung!$H$32^2+Daten!D18*Übung!$H$32+Daten!E18</f>
        <v>5.2950000000000008</v>
      </c>
      <c r="I23" s="1" t="s">
        <v>1</v>
      </c>
      <c r="J23" s="1">
        <v>12.2</v>
      </c>
      <c r="K23" s="1">
        <v>-16.43</v>
      </c>
      <c r="L23" s="1">
        <v>8.64</v>
      </c>
      <c r="M23" t="s">
        <v>9</v>
      </c>
    </row>
    <row r="24" spans="1:13" x14ac:dyDescent="0.25">
      <c r="B24">
        <v>2</v>
      </c>
      <c r="I24" s="1"/>
      <c r="J24" s="1"/>
      <c r="K24" s="1"/>
      <c r="L24" s="1"/>
      <c r="M24" t="s">
        <v>9</v>
      </c>
    </row>
    <row r="25" spans="1:13" ht="15.75" thickBot="1" x14ac:dyDescent="0.3">
      <c r="B25">
        <v>3</v>
      </c>
      <c r="I25" s="1"/>
      <c r="J25" s="1"/>
      <c r="K25" s="1"/>
      <c r="L25" s="1"/>
      <c r="M25" t="s">
        <v>9</v>
      </c>
    </row>
    <row r="26" spans="1:13" x14ac:dyDescent="0.25">
      <c r="A26" s="44"/>
      <c r="B26" s="45"/>
      <c r="C26" s="46"/>
    </row>
    <row r="27" spans="1:13" ht="15.75" thickBot="1" x14ac:dyDescent="0.3">
      <c r="A27" s="47" t="s">
        <v>48</v>
      </c>
      <c r="B27" s="48" t="s">
        <v>47</v>
      </c>
      <c r="C27" s="49"/>
    </row>
    <row r="28" spans="1:13" ht="19.5" thickBot="1" x14ac:dyDescent="0.35">
      <c r="A28" s="47"/>
      <c r="B28" s="30">
        <f>Übung!C30-Übung!C31</f>
        <v>5</v>
      </c>
      <c r="C28" s="49"/>
      <c r="H28" s="12">
        <v>1</v>
      </c>
      <c r="I28">
        <v>1</v>
      </c>
      <c r="J28">
        <f>J23*Übung!$H$59^2+Daten!K23*Übung!$H$59+Daten!L23</f>
        <v>4.8090000000000011</v>
      </c>
    </row>
    <row r="29" spans="1:13" x14ac:dyDescent="0.25">
      <c r="A29" s="47"/>
      <c r="B29" s="50"/>
      <c r="C29" s="49"/>
      <c r="I29">
        <v>2</v>
      </c>
    </row>
    <row r="30" spans="1:13" x14ac:dyDescent="0.25">
      <c r="A30" s="47" t="s">
        <v>49</v>
      </c>
      <c r="B30" s="48" t="s">
        <v>47</v>
      </c>
      <c r="C30" s="49"/>
      <c r="I30">
        <v>3</v>
      </c>
    </row>
    <row r="31" spans="1:13" x14ac:dyDescent="0.25">
      <c r="A31" s="47"/>
      <c r="B31" s="30">
        <f>Übung!C57-Übung!C58</f>
        <v>6</v>
      </c>
      <c r="C31" s="49"/>
    </row>
    <row r="32" spans="1:13" ht="15.75" thickBot="1" x14ac:dyDescent="0.3">
      <c r="A32" s="51"/>
      <c r="B32" s="52"/>
      <c r="C32" s="53"/>
    </row>
    <row r="35" spans="2:2" x14ac:dyDescent="0.25">
      <c r="B35" s="9"/>
    </row>
  </sheetData>
  <mergeCells count="5">
    <mergeCell ref="E10:F10"/>
    <mergeCell ref="J12:K12"/>
    <mergeCell ref="L15:M15"/>
    <mergeCell ref="G2:J2"/>
    <mergeCell ref="C7:D7"/>
  </mergeCells>
  <hyperlinks>
    <hyperlink ref="G2:J2" r:id="rId1" display="Quelle: ef_22014_energiespeicher_beton.pdf" xr:uid="{D82DA417-035D-44E2-AF68-5D231DE88486}"/>
  </hyperlinks>
  <pageMargins left="0.7" right="0.7" top="0.78740157499999996" bottom="0.78740157499999996"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Übung</vt:lpstr>
      <vt:lpstr>Daten</vt:lpstr>
    </vt:vector>
  </TitlesOfParts>
  <Company>MIFcom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Benutzer</dc:creator>
  <cp:lastModifiedBy>Johannes Fechner</cp:lastModifiedBy>
  <dcterms:created xsi:type="dcterms:W3CDTF">2017-03-06T12:58:01Z</dcterms:created>
  <dcterms:modified xsi:type="dcterms:W3CDTF">2018-03-19T03:39:28Z</dcterms:modified>
</cp:coreProperties>
</file>