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029"/>
  <workbookPr/>
  <mc:AlternateContent xmlns:mc="http://schemas.openxmlformats.org/markup-compatibility/2006">
    <mc:Choice Requires="x15">
      <x15ac:absPath xmlns:x15ac="http://schemas.microsoft.com/office/spreadsheetml/2010/11/ac" url="C:\Users\Johannes Fechner\Documents\TBA\"/>
    </mc:Choice>
  </mc:AlternateContent>
  <xr:revisionPtr revIDLastSave="0" documentId="13_ncr:1_{E14796C8-BB98-49DC-B613-05106BC459D2}" xr6:coauthVersionLast="28" xr6:coauthVersionMax="28" xr10:uidLastSave="{00000000-0000-0000-0000-000000000000}"/>
  <bookViews>
    <workbookView xWindow="0" yWindow="0" windowWidth="20490" windowHeight="7530" xr2:uid="{00000000-000D-0000-FFFF-FFFF00000000}"/>
  </bookViews>
  <sheets>
    <sheet name="Übung" sheetId="2" r:id="rId1"/>
    <sheet name="Daten" sheetId="1" r:id="rId2"/>
  </sheet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59" i="2" l="1"/>
  <c r="H32" i="2"/>
  <c r="H47" i="2"/>
  <c r="C47" i="2"/>
  <c r="B31" i="1" l="1"/>
  <c r="C61" i="2" s="1"/>
  <c r="B28" i="1"/>
  <c r="C34" i="2" s="1"/>
  <c r="J28" i="1" l="1"/>
  <c r="H63" i="2" s="1"/>
  <c r="C23" i="1"/>
  <c r="H36" i="2" s="1"/>
  <c r="J16" i="1"/>
  <c r="J15" i="1"/>
  <c r="J14" i="1"/>
  <c r="C63" i="2" s="1"/>
  <c r="C64" i="2" s="1"/>
  <c r="C66" i="2" s="1"/>
  <c r="C9" i="1"/>
  <c r="H61" i="2" l="1"/>
  <c r="H64" i="2" s="1"/>
  <c r="H66" i="2" s="1"/>
  <c r="H34" i="2"/>
  <c r="H37" i="2" l="1"/>
  <c r="C11" i="1"/>
  <c r="C10" i="1"/>
  <c r="C36" i="2"/>
  <c r="H48" i="2" l="1"/>
  <c r="H46" i="2"/>
  <c r="H38" i="2"/>
  <c r="H49" i="2"/>
  <c r="C37" i="2"/>
  <c r="C46" i="2" s="1"/>
  <c r="C38" i="2" l="1"/>
  <c r="C48" i="2"/>
  <c r="C49"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Johannes Fechner</author>
  </authors>
  <commentList>
    <comment ref="B5" authorId="0" shapeId="0" xr:uid="{01025EC7-40E5-4AA4-9A57-D9D6379C3756}">
      <text>
        <r>
          <rPr>
            <sz val="9"/>
            <color indexed="81"/>
            <rFont val="Segoe UI"/>
            <family val="2"/>
          </rPr>
          <t>Formelzeichen Θ für T(emperatur)
Temperatur an der Unterseite der Decke 
wird mit Θs bezeichnet</t>
        </r>
      </text>
    </comment>
    <comment ref="C9" authorId="0" shapeId="0" xr:uid="{2D55BEE7-FE23-4B7A-85E8-DD1095C7D030}">
      <text>
        <r>
          <rPr>
            <sz val="9"/>
            <color indexed="81"/>
            <rFont val="Segoe UI"/>
            <family val="2"/>
          </rPr>
          <t>Der thermische Leitwert dient der Berechnung des Wärmestroms zwischen Rohrregister und dem zu beheizenden Raum. Dieser Leitwert wurde durch mehrdimensionale Berechnung des Wärmeflusses ermittelt. 
Λr,u hängt ab vom Abstand zwischen Deckenuntersicht und Rohrregister, dem Achsabstand der Rohre im Register, dem Rohrdurchmesser etc.
Mit Λr,u kann damit die flächenbezogene Wärmeabgabeleistung q der thermisch aktivierten Decke für beliebige Kombinationen aus Solltemperatur und der Temperatur des Heizmittels im Rohr berechnet werden.</t>
        </r>
      </text>
    </comment>
    <comment ref="C10" authorId="0" shapeId="0" xr:uid="{EFDFF831-5106-46CC-9922-C36CC9032C2D}">
      <text>
        <r>
          <rPr>
            <sz val="9"/>
            <color indexed="81"/>
            <rFont val="Segoe UI"/>
            <family val="2"/>
          </rPr>
          <t xml:space="preserve">a, b, c, d sind Regressionskoeffizienten zur Berechnung des flächenbezogenen thermischen Leitwerts Λr,u, siehe http://www.zement.at/downloads/downloads_2016/energiespeicher_beton_krec_endbericht_1602.pdf </t>
        </r>
      </text>
    </comment>
    <comment ref="C16" authorId="0" shapeId="0" xr:uid="{5CBF5BA5-47FF-44E4-99BB-20BB37ABEF34}">
      <text>
        <r>
          <rPr>
            <sz val="9"/>
            <color indexed="81"/>
            <rFont val="Segoe UI"/>
            <family val="2"/>
          </rPr>
          <t xml:space="preserve"> flächenbezogene Wärmeabgabeleistung in Watt</t>
        </r>
      </text>
    </comment>
    <comment ref="B29" authorId="0" shapeId="0" xr:uid="{09A2FDDE-78C5-4011-BC01-F69F5BCAC7F3}">
      <text>
        <r>
          <rPr>
            <sz val="9"/>
            <color indexed="81"/>
            <rFont val="Segoe UI"/>
            <family val="2"/>
          </rPr>
          <t>Heizlast</t>
        </r>
      </text>
    </comment>
    <comment ref="B30" authorId="0" shapeId="0" xr:uid="{5026CFC1-B284-491E-B8C3-C3D86A6A6D7F}">
      <text>
        <r>
          <rPr>
            <sz val="9"/>
            <color indexed="81"/>
            <rFont val="Segoe UI"/>
            <family val="2"/>
          </rPr>
          <t>mittlere Temperatur des Heizmittels</t>
        </r>
      </text>
    </comment>
    <comment ref="B31" authorId="0" shapeId="0" xr:uid="{E5EBCEFB-52E9-44A1-9E49-F96CFC071597}">
      <text>
        <r>
          <rPr>
            <sz val="9"/>
            <color indexed="81"/>
            <rFont val="Segoe UI"/>
            <family val="2"/>
          </rPr>
          <t>Solltemperatur des konditionierten Raumes</t>
        </r>
      </text>
    </comment>
    <comment ref="B32" authorId="0" shapeId="0" xr:uid="{83FA466B-65B8-4D0F-B1BA-801BC2961CD8}">
      <text>
        <r>
          <rPr>
            <sz val="9"/>
            <color indexed="81"/>
            <rFont val="Segoe UI"/>
            <family val="2"/>
          </rPr>
          <t>Achsabstand der Rohre</t>
        </r>
      </text>
    </comment>
    <comment ref="G32" authorId="0" shapeId="0" xr:uid="{B14C0B68-70D8-457B-9305-E72674E1EB5A}">
      <text>
        <r>
          <rPr>
            <sz val="9"/>
            <color indexed="81"/>
            <rFont val="Segoe UI"/>
            <family val="2"/>
          </rPr>
          <t>abgleichen!
Heizfall = Kühlfall</t>
        </r>
      </text>
    </comment>
    <comment ref="E35" authorId="0" shapeId="0" xr:uid="{A2FABBF8-BEFD-4B61-A80F-3A6DF7BE5937}">
      <text>
        <r>
          <rPr>
            <sz val="9"/>
            <color indexed="81"/>
            <rFont val="Segoe UI"/>
            <family val="2"/>
          </rPr>
          <t>siehe Abbildung;
abgleichen!
Heizfall = Kühlfall</t>
        </r>
      </text>
    </comment>
    <comment ref="E45" authorId="0" shapeId="0" xr:uid="{569BF774-A2C2-42F6-8C1B-986AFA72DC56}">
      <text>
        <r>
          <rPr>
            <sz val="9"/>
            <color indexed="81"/>
            <rFont val="Segoe UI"/>
            <family val="2"/>
          </rPr>
          <t>Der Wärmeübergangkoeffizient (α) für die Deckenuntersicht beträgt im Heizfall 6,5 W/m²K und im Kühlfall 10,8 W/m²K.</t>
        </r>
      </text>
    </comment>
    <comment ref="B56" authorId="0" shapeId="0" xr:uid="{DFEC33F7-8BE4-4335-A20A-22E1C1071F19}">
      <text>
        <r>
          <rPr>
            <sz val="9"/>
            <color indexed="81"/>
            <rFont val="Segoe UI"/>
            <family val="2"/>
          </rPr>
          <t>Angenommene Registerfläche</t>
        </r>
      </text>
    </comment>
    <comment ref="G59" authorId="0" shapeId="0" xr:uid="{54E6B9D9-F6EE-427F-AD31-2C53E94AB069}">
      <text>
        <r>
          <rPr>
            <sz val="9"/>
            <color indexed="81"/>
            <rFont val="Segoe UI"/>
            <family val="2"/>
          </rPr>
          <t>abgleichen!
Heizfall = Kühlfall</t>
        </r>
      </text>
    </comment>
    <comment ref="E62" authorId="0" shapeId="0" xr:uid="{49A283D5-C4E3-4E82-B034-6DAB415233F3}">
      <text>
        <r>
          <rPr>
            <sz val="9"/>
            <color indexed="81"/>
            <rFont val="Segoe UI"/>
            <family val="2"/>
          </rPr>
          <t>abgleichen!
Heizfall = Kühlfall</t>
        </r>
      </text>
    </comment>
  </commentList>
</comments>
</file>

<file path=xl/sharedStrings.xml><?xml version="1.0" encoding="utf-8"?>
<sst xmlns="http://schemas.openxmlformats.org/spreadsheetml/2006/main" count="182" uniqueCount="67">
  <si>
    <t>Überdeckung</t>
  </si>
  <si>
    <t>50 mm</t>
  </si>
  <si>
    <t>100 mm</t>
  </si>
  <si>
    <t>150 mm</t>
  </si>
  <si>
    <t>a</t>
  </si>
  <si>
    <t>b</t>
  </si>
  <si>
    <t>c</t>
  </si>
  <si>
    <t>d</t>
  </si>
  <si>
    <t>m</t>
  </si>
  <si>
    <t>W/m²K</t>
  </si>
  <si>
    <t>Quelle: ef_22014_energiespeicher_beton.pdf</t>
  </si>
  <si>
    <t>thermischer Leitwert</t>
  </si>
  <si>
    <t>Wärmestromdichte</t>
  </si>
  <si>
    <t>q</t>
  </si>
  <si>
    <t>W/m²</t>
  </si>
  <si>
    <t>Rohrabstand</t>
  </si>
  <si>
    <t>a * d² + b * d + c</t>
  </si>
  <si>
    <t>K</t>
  </si>
  <si>
    <t>Beispiele</t>
  </si>
  <si>
    <r>
      <t>Λ</t>
    </r>
    <r>
      <rPr>
        <vertAlign val="subscript"/>
        <sz val="12"/>
        <color theme="1"/>
        <rFont val="Calibri"/>
        <family val="2"/>
      </rPr>
      <t>r,u</t>
    </r>
  </si>
  <si>
    <r>
      <rPr>
        <sz val="12"/>
        <color theme="1"/>
        <rFont val="Calibri"/>
        <family val="2"/>
      </rPr>
      <t>Δ</t>
    </r>
    <r>
      <rPr>
        <sz val="12"/>
        <color theme="1"/>
        <rFont val="Calibri"/>
        <family val="2"/>
        <scheme val="minor"/>
      </rPr>
      <t xml:space="preserve"> </t>
    </r>
    <r>
      <rPr>
        <sz val="12"/>
        <color theme="1"/>
        <rFont val="Calibri"/>
        <family val="2"/>
      </rPr>
      <t>Θ</t>
    </r>
  </si>
  <si>
    <r>
      <t>Λ</t>
    </r>
    <r>
      <rPr>
        <vertAlign val="subscript"/>
        <sz val="12"/>
        <color theme="1"/>
        <rFont val="Calibri"/>
        <family val="2"/>
      </rPr>
      <t>r,u</t>
    </r>
    <r>
      <rPr>
        <sz val="12"/>
        <color theme="1"/>
        <rFont val="Calibri"/>
        <family val="2"/>
      </rPr>
      <t xml:space="preserve"> * Δ Θ</t>
    </r>
  </si>
  <si>
    <r>
      <t>A</t>
    </r>
    <r>
      <rPr>
        <vertAlign val="subscript"/>
        <sz val="12"/>
        <color theme="1"/>
        <rFont val="Calibri"/>
        <family val="2"/>
        <scheme val="minor"/>
      </rPr>
      <t>R,min</t>
    </r>
    <r>
      <rPr>
        <sz val="12"/>
        <color theme="1"/>
        <rFont val="Calibri"/>
        <family val="2"/>
        <scheme val="minor"/>
      </rPr>
      <t xml:space="preserve">  ≈  Φ</t>
    </r>
    <r>
      <rPr>
        <vertAlign val="subscript"/>
        <sz val="12"/>
        <color theme="1"/>
        <rFont val="Calibri"/>
        <family val="2"/>
        <scheme val="minor"/>
      </rPr>
      <t>HL</t>
    </r>
    <r>
      <rPr>
        <sz val="12"/>
        <color theme="1"/>
        <rFont val="Calibri"/>
        <family val="2"/>
        <scheme val="minor"/>
      </rPr>
      <t xml:space="preserve"> / q</t>
    </r>
    <r>
      <rPr>
        <vertAlign val="subscript"/>
        <sz val="12"/>
        <color theme="1"/>
        <rFont val="Calibri"/>
        <family val="2"/>
        <scheme val="minor"/>
      </rPr>
      <t>max</t>
    </r>
  </si>
  <si>
    <r>
      <t>mindeste Registerfläche (A</t>
    </r>
    <r>
      <rPr>
        <vertAlign val="subscript"/>
        <sz val="11"/>
        <color theme="1"/>
        <rFont val="Calibri"/>
        <family val="2"/>
        <scheme val="minor"/>
      </rPr>
      <t>R,min</t>
    </r>
    <r>
      <rPr>
        <sz val="11"/>
        <color theme="1"/>
        <rFont val="Calibri"/>
        <family val="2"/>
        <scheme val="minor"/>
      </rPr>
      <t>)</t>
    </r>
  </si>
  <si>
    <r>
      <t>Raumheizlast (Φ</t>
    </r>
    <r>
      <rPr>
        <vertAlign val="subscript"/>
        <sz val="11"/>
        <color theme="1"/>
        <rFont val="Calibri"/>
        <family val="2"/>
        <scheme val="minor"/>
      </rPr>
      <t>HL</t>
    </r>
    <r>
      <rPr>
        <sz val="11"/>
        <color theme="1"/>
        <rFont val="Calibri"/>
        <family val="2"/>
        <scheme val="minor"/>
      </rPr>
      <t>)</t>
    </r>
  </si>
  <si>
    <r>
      <t>maximale flächenbezogene Abgabeleistung (q</t>
    </r>
    <r>
      <rPr>
        <vertAlign val="subscript"/>
        <sz val="11"/>
        <color theme="1"/>
        <rFont val="Calibri"/>
        <family val="2"/>
        <scheme val="minor"/>
      </rPr>
      <t>max</t>
    </r>
    <r>
      <rPr>
        <sz val="11"/>
        <color theme="1"/>
        <rFont val="Calibri"/>
        <family val="2"/>
        <scheme val="minor"/>
      </rPr>
      <t>)</t>
    </r>
  </si>
  <si>
    <t>m²</t>
  </si>
  <si>
    <t>Kühlung</t>
  </si>
  <si>
    <r>
      <t>Φ</t>
    </r>
    <r>
      <rPr>
        <vertAlign val="subscript"/>
        <sz val="11"/>
        <color theme="1"/>
        <rFont val="Calibri"/>
        <family val="2"/>
        <scheme val="minor"/>
      </rPr>
      <t>HL</t>
    </r>
  </si>
  <si>
    <t>W</t>
  </si>
  <si>
    <t>Eingabefelder</t>
  </si>
  <si>
    <t>Zwischenergebnisse</t>
  </si>
  <si>
    <t>Ergebnisfeld</t>
  </si>
  <si>
    <t>Erläuterungen</t>
  </si>
  <si>
    <t>°C</t>
  </si>
  <si>
    <t>Achsabstand der Rohre</t>
  </si>
  <si>
    <r>
      <t>A</t>
    </r>
    <r>
      <rPr>
        <b/>
        <vertAlign val="subscript"/>
        <sz val="14"/>
        <color theme="1"/>
        <rFont val="Calibri"/>
        <family val="2"/>
        <scheme val="minor"/>
      </rPr>
      <t>R,min</t>
    </r>
  </si>
  <si>
    <t>im Heizfall</t>
  </si>
  <si>
    <t>im Kühlfall</t>
  </si>
  <si>
    <r>
      <t>Φ</t>
    </r>
    <r>
      <rPr>
        <vertAlign val="subscript"/>
        <sz val="12"/>
        <color theme="1"/>
        <rFont val="Calibri"/>
        <family val="2"/>
        <scheme val="minor"/>
      </rPr>
      <t>HL</t>
    </r>
  </si>
  <si>
    <r>
      <rPr>
        <sz val="12"/>
        <color theme="1"/>
        <rFont val="Calibri"/>
        <family val="2"/>
      </rPr>
      <t>Θ</t>
    </r>
    <r>
      <rPr>
        <vertAlign val="subscript"/>
        <sz val="12"/>
        <color theme="1"/>
        <rFont val="Calibri"/>
        <family val="2"/>
        <scheme val="minor"/>
      </rPr>
      <t>r</t>
    </r>
    <r>
      <rPr>
        <sz val="12"/>
        <color theme="1"/>
        <rFont val="Calibri"/>
        <family val="2"/>
        <scheme val="minor"/>
      </rPr>
      <t xml:space="preserve"> - </t>
    </r>
    <r>
      <rPr>
        <sz val="12"/>
        <color theme="1"/>
        <rFont val="Calibri"/>
        <family val="2"/>
      </rPr>
      <t>Θ</t>
    </r>
    <r>
      <rPr>
        <vertAlign val="subscript"/>
        <sz val="12"/>
        <color theme="1"/>
        <rFont val="Calibri"/>
        <family val="2"/>
        <scheme val="minor"/>
      </rPr>
      <t>u</t>
    </r>
  </si>
  <si>
    <t>α</t>
  </si>
  <si>
    <r>
      <rPr>
        <sz val="12"/>
        <rFont val="Calibri"/>
        <family val="2"/>
      </rPr>
      <t>Θ</t>
    </r>
    <r>
      <rPr>
        <vertAlign val="subscript"/>
        <sz val="12"/>
        <rFont val="Calibri"/>
        <family val="2"/>
        <scheme val="minor"/>
      </rPr>
      <t>u</t>
    </r>
  </si>
  <si>
    <r>
      <t>Θ</t>
    </r>
    <r>
      <rPr>
        <b/>
        <vertAlign val="subscript"/>
        <sz val="14"/>
        <rFont val="Calibri"/>
        <family val="2"/>
        <scheme val="minor"/>
      </rPr>
      <t>s</t>
    </r>
  </si>
  <si>
    <r>
      <t>Φ</t>
    </r>
    <r>
      <rPr>
        <vertAlign val="subscript"/>
        <sz val="11"/>
        <color theme="1"/>
        <rFont val="Calibri"/>
        <family val="2"/>
        <scheme val="minor"/>
      </rPr>
      <t>KL</t>
    </r>
  </si>
  <si>
    <r>
      <t>Φ</t>
    </r>
    <r>
      <rPr>
        <vertAlign val="subscript"/>
        <sz val="12"/>
        <color theme="1"/>
        <rFont val="Calibri"/>
        <family val="2"/>
        <scheme val="minor"/>
      </rPr>
      <t>KL</t>
    </r>
  </si>
  <si>
    <r>
      <rPr>
        <sz val="12"/>
        <rFont val="Calibri"/>
        <family val="2"/>
      </rPr>
      <t>Θ</t>
    </r>
    <r>
      <rPr>
        <vertAlign val="subscript"/>
        <sz val="12"/>
        <rFont val="Calibri"/>
        <family val="2"/>
        <scheme val="minor"/>
      </rPr>
      <t>r</t>
    </r>
  </si>
  <si>
    <t>Δ Θ</t>
  </si>
  <si>
    <t>Fläche</t>
  </si>
  <si>
    <t>Kühllast</t>
  </si>
  <si>
    <t xml:space="preserve">Erstellt von Andreas Bauer und Johannes Fechner, 17&amp;4 Organisationsberatung GmbH, 2017
</t>
  </si>
  <si>
    <t>nicht ändern</t>
  </si>
  <si>
    <r>
      <t>Θ</t>
    </r>
    <r>
      <rPr>
        <vertAlign val="subscript"/>
        <sz val="12"/>
        <color theme="1"/>
        <rFont val="Calibri"/>
        <family val="2"/>
        <scheme val="minor"/>
      </rPr>
      <t>r</t>
    </r>
    <r>
      <rPr>
        <sz val="12"/>
        <color theme="1"/>
        <rFont val="Calibri"/>
        <family val="2"/>
        <scheme val="minor"/>
      </rPr>
      <t xml:space="preserve"> &lt; Θ</t>
    </r>
    <r>
      <rPr>
        <vertAlign val="subscript"/>
        <sz val="12"/>
        <color theme="1"/>
        <rFont val="Calibri"/>
        <family val="2"/>
        <scheme val="minor"/>
      </rPr>
      <t>u</t>
    </r>
  </si>
  <si>
    <r>
      <t>Die Registerfläche A</t>
    </r>
    <r>
      <rPr>
        <vertAlign val="subscript"/>
        <sz val="12"/>
        <color theme="1"/>
        <rFont val="Calibri"/>
        <family val="2"/>
        <scheme val="minor"/>
      </rPr>
      <t>R,min</t>
    </r>
    <r>
      <rPr>
        <sz val="12"/>
        <color theme="1"/>
        <rFont val="Calibri"/>
        <family val="2"/>
        <scheme val="minor"/>
      </rPr>
      <t xml:space="preserve"> wird mindestens benötigt um die vorab berechnete Heizlast Φ</t>
    </r>
    <r>
      <rPr>
        <vertAlign val="subscript"/>
        <sz val="12"/>
        <color theme="1"/>
        <rFont val="Calibri"/>
        <family val="2"/>
        <scheme val="minor"/>
      </rPr>
      <t>HL</t>
    </r>
    <r>
      <rPr>
        <sz val="12"/>
        <color theme="1"/>
        <rFont val="Calibri"/>
        <family val="2"/>
        <scheme val="minor"/>
      </rPr>
      <t xml:space="preserve"> / Kühllast Φ</t>
    </r>
    <r>
      <rPr>
        <vertAlign val="subscript"/>
        <sz val="12"/>
        <color theme="1"/>
        <rFont val="Calibri"/>
        <family val="2"/>
        <scheme val="minor"/>
      </rPr>
      <t>KL</t>
    </r>
    <r>
      <rPr>
        <sz val="12"/>
        <color theme="1"/>
        <rFont val="Calibri"/>
        <family val="2"/>
        <scheme val="minor"/>
      </rPr>
      <t xml:space="preserve"> zu decken.</t>
    </r>
  </si>
  <si>
    <t>Oberflächentemperatur an der Deckenunterseite (Θs):</t>
  </si>
  <si>
    <t>Ermittlung der Registerfläche, Oberflächentemperatur, erzielbare Heizleistung</t>
  </si>
  <si>
    <t xml:space="preserve">Achsabstand üblicherweise zwischen 0,2 m und 0,3 m </t>
  </si>
  <si>
    <t xml:space="preserve">Δ Θ im Heizfall bis ca. 6 K </t>
  </si>
  <si>
    <r>
      <t>Differenz zwischen Temperatur des Heizmittels (</t>
    </r>
    <r>
      <rPr>
        <sz val="11"/>
        <color theme="1"/>
        <rFont val="Calibri"/>
        <family val="2"/>
      </rPr>
      <t>Θ</t>
    </r>
    <r>
      <rPr>
        <vertAlign val="subscript"/>
        <sz val="11"/>
        <color theme="1"/>
        <rFont val="Calibri"/>
        <family val="2"/>
        <scheme val="minor"/>
      </rPr>
      <t>r</t>
    </r>
    <r>
      <rPr>
        <sz val="11"/>
        <color theme="1"/>
        <rFont val="Calibri"/>
        <family val="2"/>
        <scheme val="minor"/>
      </rPr>
      <t>) (mittlere Temperatur) und Solltemperatur (</t>
    </r>
    <r>
      <rPr>
        <sz val="11"/>
        <color theme="1"/>
        <rFont val="Calibri"/>
        <family val="2"/>
      </rPr>
      <t>Θ</t>
    </r>
    <r>
      <rPr>
        <vertAlign val="subscript"/>
        <sz val="11"/>
        <color theme="1"/>
        <rFont val="Calibri"/>
        <family val="2"/>
        <scheme val="minor"/>
      </rPr>
      <t>u</t>
    </r>
    <r>
      <rPr>
        <sz val="11"/>
        <color theme="1"/>
        <rFont val="Calibri"/>
        <family val="2"/>
        <scheme val="minor"/>
      </rPr>
      <t>) des beheizten Raumes</t>
    </r>
  </si>
  <si>
    <r>
      <rPr>
        <sz val="12"/>
        <rFont val="Calibri"/>
        <family val="2"/>
        <scheme val="minor"/>
      </rPr>
      <t>Θ</t>
    </r>
    <r>
      <rPr>
        <vertAlign val="subscript"/>
        <sz val="12"/>
        <rFont val="Calibri"/>
        <family val="2"/>
        <scheme val="minor"/>
      </rPr>
      <t>u</t>
    </r>
  </si>
  <si>
    <r>
      <t>Θ</t>
    </r>
    <r>
      <rPr>
        <vertAlign val="subscript"/>
        <sz val="12"/>
        <rFont val="Calibri"/>
        <family val="2"/>
      </rPr>
      <t>s</t>
    </r>
    <r>
      <rPr>
        <sz val="12"/>
        <rFont val="Calibri"/>
        <family val="2"/>
      </rPr>
      <t xml:space="preserve"> - Θ</t>
    </r>
    <r>
      <rPr>
        <vertAlign val="subscript"/>
        <sz val="12"/>
        <rFont val="Calibri"/>
        <family val="2"/>
      </rPr>
      <t>u</t>
    </r>
  </si>
  <si>
    <r>
      <t>Θ</t>
    </r>
    <r>
      <rPr>
        <vertAlign val="subscript"/>
        <sz val="12"/>
        <color theme="1"/>
        <rFont val="Calibri"/>
        <family val="2"/>
        <scheme val="minor"/>
      </rPr>
      <t>r</t>
    </r>
    <r>
      <rPr>
        <sz val="12"/>
        <color theme="1"/>
        <rFont val="Calibri"/>
        <family val="2"/>
        <scheme val="minor"/>
      </rPr>
      <t xml:space="preserve"> &gt;</t>
    </r>
    <r>
      <rPr>
        <vertAlign val="subscript"/>
        <sz val="12"/>
        <color theme="1"/>
        <rFont val="Calibri"/>
        <family val="2"/>
        <scheme val="minor"/>
      </rPr>
      <t xml:space="preserve"> </t>
    </r>
    <r>
      <rPr>
        <sz val="12"/>
        <color theme="1"/>
        <rFont val="Calibri"/>
        <family val="2"/>
        <scheme val="minor"/>
      </rPr>
      <t>Θ</t>
    </r>
    <r>
      <rPr>
        <vertAlign val="subscript"/>
        <sz val="12"/>
        <color theme="1"/>
        <rFont val="Calibri"/>
        <family val="2"/>
        <scheme val="minor"/>
      </rPr>
      <t>u</t>
    </r>
  </si>
  <si>
    <t>Aufgabenstellung: Ermittlung der abdeckbaren Heizlast/Kühllast</t>
  </si>
  <si>
    <r>
      <t>Aufgabenstellung: Ermittlung der Registerfläche A</t>
    </r>
    <r>
      <rPr>
        <vertAlign val="subscript"/>
        <sz val="12"/>
        <color theme="1"/>
        <rFont val="Calibri"/>
        <family val="2"/>
        <scheme val="minor"/>
      </rPr>
      <t>R,min</t>
    </r>
  </si>
  <si>
    <r>
      <t>A</t>
    </r>
    <r>
      <rPr>
        <vertAlign val="subscript"/>
        <sz val="12"/>
        <color theme="1"/>
        <rFont val="Calibri"/>
        <family val="2"/>
        <scheme val="minor"/>
      </rPr>
      <t>R</t>
    </r>
  </si>
  <si>
    <t>Anwendung für Übungszwecke! Keine Haftung!</t>
  </si>
  <si>
    <t>Abbildung: Überdeckung; Krec, Expertenforum 2014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</si>
</sst>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
    <numFmt numFmtId="165" formatCode="0.0"/>
  </numFmts>
  <fonts count="27" x14ac:knownFonts="1">
    <font>
      <sz val="11"/>
      <color theme="1"/>
      <name val="Calibri"/>
      <family val="2"/>
      <scheme val="minor"/>
    </font>
    <font>
      <sz val="11"/>
      <color rgb="FFFF0000"/>
      <name val="Calibri"/>
      <family val="2"/>
      <scheme val="minor"/>
    </font>
    <font>
      <vertAlign val="subscript"/>
      <sz val="11"/>
      <color theme="1"/>
      <name val="Calibri"/>
      <family val="2"/>
      <scheme val="minor"/>
    </font>
    <font>
      <sz val="12"/>
      <color theme="1"/>
      <name val="Calibri"/>
      <family val="2"/>
    </font>
    <font>
      <vertAlign val="subscript"/>
      <sz val="12"/>
      <color theme="1"/>
      <name val="Calibri"/>
      <family val="2"/>
    </font>
    <font>
      <sz val="12"/>
      <color theme="1"/>
      <name val="Calibri"/>
      <family val="2"/>
      <scheme val="minor"/>
    </font>
    <font>
      <vertAlign val="subscript"/>
      <sz val="12"/>
      <color theme="1"/>
      <name val="Calibri"/>
      <family val="2"/>
      <scheme val="minor"/>
    </font>
    <font>
      <b/>
      <sz val="11"/>
      <color theme="1"/>
      <name val="Arial"/>
      <family val="2"/>
    </font>
    <font>
      <sz val="12"/>
      <color theme="1"/>
      <name val="Arial"/>
      <family val="2"/>
    </font>
    <font>
      <sz val="11"/>
      <name val="Calibri"/>
      <family val="2"/>
      <scheme val="minor"/>
    </font>
    <font>
      <sz val="14"/>
      <color rgb="FFFFFF00"/>
      <name val="Calibri"/>
      <family val="2"/>
      <scheme val="minor"/>
    </font>
    <font>
      <b/>
      <sz val="14"/>
      <color theme="1"/>
      <name val="Calibri"/>
      <family val="2"/>
      <scheme val="minor"/>
    </font>
    <font>
      <b/>
      <vertAlign val="subscript"/>
      <sz val="14"/>
      <color theme="1"/>
      <name val="Calibri"/>
      <family val="2"/>
      <scheme val="minor"/>
    </font>
    <font>
      <sz val="12"/>
      <color rgb="FFFF0000"/>
      <name val="Calibri"/>
      <family val="2"/>
      <scheme val="minor"/>
    </font>
    <font>
      <b/>
      <sz val="12"/>
      <color theme="1"/>
      <name val="Arial"/>
      <family val="2"/>
    </font>
    <font>
      <sz val="11"/>
      <color theme="1"/>
      <name val="Calibri"/>
      <family val="2"/>
    </font>
    <font>
      <sz val="12"/>
      <name val="Calibri"/>
      <family val="2"/>
      <scheme val="minor"/>
    </font>
    <font>
      <sz val="12"/>
      <name val="Calibri"/>
      <family val="2"/>
    </font>
    <font>
      <vertAlign val="subscript"/>
      <sz val="12"/>
      <name val="Calibri"/>
      <family val="2"/>
      <scheme val="minor"/>
    </font>
    <font>
      <b/>
      <sz val="14"/>
      <name val="Calibri"/>
      <family val="2"/>
      <scheme val="minor"/>
    </font>
    <font>
      <b/>
      <vertAlign val="subscript"/>
      <sz val="14"/>
      <name val="Calibri"/>
      <family val="2"/>
      <scheme val="minor"/>
    </font>
    <font>
      <b/>
      <sz val="11"/>
      <color theme="1"/>
      <name val="Calibri"/>
      <family val="2"/>
      <scheme val="minor"/>
    </font>
    <font>
      <sz val="9"/>
      <color indexed="81"/>
      <name val="Segoe UI"/>
      <family val="2"/>
    </font>
    <font>
      <sz val="16"/>
      <color theme="1"/>
      <name val="Arial"/>
      <family val="2"/>
    </font>
    <font>
      <u/>
      <sz val="11"/>
      <color theme="10"/>
      <name val="Calibri"/>
      <family val="2"/>
      <scheme val="minor"/>
    </font>
    <font>
      <vertAlign val="subscript"/>
      <sz val="12"/>
      <name val="Calibri"/>
      <family val="2"/>
    </font>
    <font>
      <b/>
      <sz val="11"/>
      <name val="Calibri"/>
      <family val="2"/>
      <scheme val="minor"/>
    </font>
  </fonts>
  <fills count="10">
    <fill>
      <patternFill patternType="none"/>
    </fill>
    <fill>
      <patternFill patternType="gray125"/>
    </fill>
    <fill>
      <patternFill patternType="solid">
        <fgColor rgb="FFFFFF00"/>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2" tint="-9.9978637043366805E-2"/>
        <bgColor indexed="64"/>
      </patternFill>
    </fill>
    <fill>
      <patternFill patternType="solid">
        <fgColor theme="7" tint="0.79998168889431442"/>
        <bgColor indexed="64"/>
      </patternFill>
    </fill>
    <fill>
      <patternFill patternType="solid">
        <fgColor theme="9"/>
        <bgColor indexed="64"/>
      </patternFill>
    </fill>
    <fill>
      <patternFill patternType="solid">
        <fgColor rgb="FF00B0F0"/>
        <bgColor indexed="64"/>
      </patternFill>
    </fill>
    <fill>
      <patternFill patternType="solid">
        <fgColor theme="0" tint="-4.9989318521683403E-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xf numFmtId="0" fontId="24" fillId="0" borderId="0" applyNumberFormat="0" applyFill="0" applyBorder="0" applyAlignment="0" applyProtection="0"/>
  </cellStyleXfs>
  <cellXfs count="95">
    <xf numFmtId="0" fontId="0" fillId="0" borderId="0" xfId="0"/>
    <xf numFmtId="0" fontId="0" fillId="0" borderId="1" xfId="0" applyBorder="1"/>
    <xf numFmtId="0" fontId="0" fillId="0" borderId="1" xfId="0" applyBorder="1" applyAlignment="1">
      <alignment horizontal="center" vertical="center"/>
    </xf>
    <xf numFmtId="164" fontId="0" fillId="0" borderId="1" xfId="0" applyNumberFormat="1" applyBorder="1"/>
    <xf numFmtId="0" fontId="1" fillId="0" borderId="0" xfId="0" applyFont="1"/>
    <xf numFmtId="0" fontId="3" fillId="0" borderId="0" xfId="0" applyFont="1" applyAlignment="1">
      <alignment horizontal="center"/>
    </xf>
    <xf numFmtId="0" fontId="5" fillId="0" borderId="0" xfId="0" applyFont="1" applyAlignment="1">
      <alignment horizontal="center"/>
    </xf>
    <xf numFmtId="0" fontId="5" fillId="0" borderId="0" xfId="0" applyFont="1"/>
    <xf numFmtId="0" fontId="5" fillId="0" borderId="0" xfId="0" applyFont="1" applyAlignment="1">
      <alignment horizontal="center"/>
    </xf>
    <xf numFmtId="2" fontId="0" fillId="0" borderId="0" xfId="0" applyNumberFormat="1"/>
    <xf numFmtId="0" fontId="7" fillId="0" borderId="0" xfId="0" applyFont="1"/>
    <xf numFmtId="0" fontId="5" fillId="5" borderId="1" xfId="0" applyFont="1" applyFill="1" applyBorder="1" applyAlignment="1"/>
    <xf numFmtId="0" fontId="10" fillId="7" borderId="5" xfId="0" applyFont="1" applyFill="1" applyBorder="1" applyAlignment="1">
      <alignment horizontal="center"/>
    </xf>
    <xf numFmtId="0" fontId="9" fillId="0" borderId="0" xfId="0" applyFont="1"/>
    <xf numFmtId="0" fontId="9" fillId="0" borderId="0" xfId="0" applyFont="1" applyFill="1"/>
    <xf numFmtId="2" fontId="0" fillId="5" borderId="1" xfId="0" applyNumberFormat="1" applyFill="1" applyBorder="1"/>
    <xf numFmtId="165" fontId="0" fillId="5" borderId="1" xfId="0" applyNumberFormat="1" applyFill="1" applyBorder="1"/>
    <xf numFmtId="0" fontId="5" fillId="0" borderId="0" xfId="0" applyFont="1" applyFill="1" applyBorder="1" applyAlignment="1">
      <alignment horizontal="center"/>
    </xf>
    <xf numFmtId="0" fontId="11" fillId="0" borderId="0" xfId="0" applyFont="1" applyFill="1" applyBorder="1" applyAlignment="1">
      <alignment horizontal="center"/>
    </xf>
    <xf numFmtId="2" fontId="0" fillId="5" borderId="1" xfId="0" applyNumberFormat="1" applyFill="1" applyBorder="1" applyAlignment="1">
      <alignment horizontal="right"/>
    </xf>
    <xf numFmtId="0" fontId="11" fillId="0" borderId="0" xfId="0" applyFont="1"/>
    <xf numFmtId="0" fontId="13" fillId="0" borderId="0" xfId="0" applyFont="1" applyAlignment="1">
      <alignment horizontal="center"/>
    </xf>
    <xf numFmtId="0" fontId="5" fillId="2" borderId="1" xfId="0" applyFont="1" applyFill="1" applyBorder="1"/>
    <xf numFmtId="2" fontId="5" fillId="5" borderId="1" xfId="0" applyNumberFormat="1" applyFont="1" applyFill="1" applyBorder="1"/>
    <xf numFmtId="165" fontId="5" fillId="5" borderId="1" xfId="0" applyNumberFormat="1" applyFont="1" applyFill="1" applyBorder="1"/>
    <xf numFmtId="0" fontId="14" fillId="0" borderId="0" xfId="0" applyFont="1"/>
    <xf numFmtId="164" fontId="9" fillId="0" borderId="0" xfId="0" applyNumberFormat="1" applyFont="1"/>
    <xf numFmtId="0" fontId="16" fillId="0" borderId="0" xfId="0" applyFont="1" applyAlignment="1">
      <alignment horizontal="center"/>
    </xf>
    <xf numFmtId="0" fontId="19" fillId="0" borderId="0" xfId="0" applyFont="1" applyAlignment="1">
      <alignment horizontal="center"/>
    </xf>
    <xf numFmtId="165" fontId="9" fillId="3" borderId="1" xfId="0" applyNumberFormat="1" applyFont="1" applyFill="1" applyBorder="1"/>
    <xf numFmtId="0" fontId="0" fillId="8" borderId="1" xfId="0" applyFill="1" applyBorder="1" applyAlignment="1">
      <alignment horizontal="center" vertical="center"/>
    </xf>
    <xf numFmtId="0" fontId="5" fillId="5" borderId="1" xfId="0" applyFont="1" applyFill="1" applyBorder="1" applyAlignment="1">
      <alignment horizontal="right"/>
    </xf>
    <xf numFmtId="0" fontId="5" fillId="5" borderId="1" xfId="0" applyFont="1" applyFill="1" applyBorder="1" applyAlignment="1">
      <alignment horizontal="right" vertical="center"/>
    </xf>
    <xf numFmtId="0" fontId="9" fillId="0" borderId="0" xfId="0" applyFont="1" applyAlignment="1">
      <alignment horizontal="center"/>
    </xf>
    <xf numFmtId="0" fontId="9" fillId="0" borderId="1" xfId="0" applyFont="1" applyFill="1" applyBorder="1"/>
    <xf numFmtId="0" fontId="0" fillId="0" borderId="0" xfId="0" applyAlignment="1">
      <alignment vertical="center"/>
    </xf>
    <xf numFmtId="0" fontId="5" fillId="4" borderId="1" xfId="0" applyFont="1" applyFill="1" applyBorder="1" applyAlignment="1">
      <alignment horizontal="center" vertical="center"/>
    </xf>
    <xf numFmtId="0" fontId="5" fillId="0" borderId="0" xfId="0" applyFont="1" applyAlignment="1">
      <alignment horizontal="center" vertical="center"/>
    </xf>
    <xf numFmtId="0" fontId="5" fillId="0" borderId="0" xfId="0" applyFont="1" applyAlignment="1">
      <alignment vertical="center"/>
    </xf>
    <xf numFmtId="0" fontId="3" fillId="4" borderId="1" xfId="0" applyFont="1" applyFill="1" applyBorder="1" applyAlignment="1">
      <alignment horizontal="center" vertical="center"/>
    </xf>
    <xf numFmtId="0" fontId="0" fillId="0" borderId="0" xfId="0" applyFont="1" applyBorder="1" applyAlignment="1">
      <alignment vertical="center"/>
    </xf>
    <xf numFmtId="0" fontId="0" fillId="0" borderId="0" xfId="0" applyAlignment="1">
      <alignment horizontal="center" vertical="center"/>
    </xf>
    <xf numFmtId="0" fontId="0" fillId="0" borderId="0" xfId="0" applyFont="1" applyAlignment="1">
      <alignment vertical="center"/>
    </xf>
    <xf numFmtId="0" fontId="3" fillId="0" borderId="0" xfId="0" applyFont="1" applyAlignment="1">
      <alignment horizontal="center" vertical="center"/>
    </xf>
    <xf numFmtId="0" fontId="0" fillId="0" borderId="6" xfId="0" applyBorder="1" applyAlignment="1">
      <alignment horizontal="right"/>
    </xf>
    <xf numFmtId="0" fontId="0" fillId="0" borderId="7" xfId="0" applyBorder="1"/>
    <xf numFmtId="0" fontId="0" fillId="0" borderId="8" xfId="0" applyBorder="1"/>
    <xf numFmtId="0" fontId="0" fillId="0" borderId="9" xfId="0" applyBorder="1" applyAlignment="1">
      <alignment horizontal="right"/>
    </xf>
    <xf numFmtId="0" fontId="0" fillId="0" borderId="0" xfId="0" applyBorder="1" applyAlignment="1">
      <alignment horizontal="center"/>
    </xf>
    <xf numFmtId="0" fontId="0" fillId="0" borderId="10" xfId="0" applyBorder="1"/>
    <xf numFmtId="0" fontId="0" fillId="0" borderId="0" xfId="0" applyBorder="1"/>
    <xf numFmtId="0" fontId="0" fillId="0" borderId="11" xfId="0" applyBorder="1"/>
    <xf numFmtId="0" fontId="0" fillId="0" borderId="12" xfId="0" applyBorder="1"/>
    <xf numFmtId="0" fontId="0" fillId="0" borderId="13" xfId="0" applyBorder="1"/>
    <xf numFmtId="0" fontId="0" fillId="0" borderId="0" xfId="0" applyAlignment="1"/>
    <xf numFmtId="0" fontId="0" fillId="0" borderId="0" xfId="0" applyAlignment="1">
      <alignment horizontal="left" vertical="center"/>
    </xf>
    <xf numFmtId="0" fontId="5" fillId="0" borderId="0" xfId="0" applyFont="1" applyBorder="1" applyAlignment="1">
      <alignment horizontal="left" vertical="center"/>
    </xf>
    <xf numFmtId="0" fontId="9" fillId="0" borderId="0" xfId="0" applyFont="1" applyAlignment="1">
      <alignment vertical="center"/>
    </xf>
    <xf numFmtId="0" fontId="5" fillId="9" borderId="0" xfId="0" applyFont="1" applyFill="1" applyAlignment="1">
      <alignment horizontal="center"/>
    </xf>
    <xf numFmtId="0" fontId="16" fillId="9" borderId="0" xfId="0" applyFont="1" applyFill="1" applyAlignment="1">
      <alignment horizontal="center"/>
    </xf>
    <xf numFmtId="0" fontId="5" fillId="9" borderId="0" xfId="0" applyFont="1" applyFill="1" applyBorder="1" applyAlignment="1">
      <alignment horizontal="center"/>
    </xf>
    <xf numFmtId="0" fontId="21" fillId="0" borderId="0" xfId="0" applyFont="1"/>
    <xf numFmtId="0" fontId="5" fillId="0" borderId="0" xfId="0" applyFont="1" applyAlignment="1">
      <alignment horizontal="left" vertical="center"/>
    </xf>
    <xf numFmtId="0" fontId="0" fillId="0" borderId="0" xfId="0" applyAlignment="1">
      <alignment horizontal="left" vertical="center"/>
    </xf>
    <xf numFmtId="0" fontId="8" fillId="2" borderId="3" xfId="0" applyFont="1" applyFill="1" applyBorder="1" applyAlignment="1">
      <alignment horizontal="center" vertical="center"/>
    </xf>
    <xf numFmtId="0" fontId="8" fillId="2" borderId="4" xfId="0" applyFont="1" applyFill="1" applyBorder="1" applyAlignment="1">
      <alignment horizontal="center" vertical="center"/>
    </xf>
    <xf numFmtId="0" fontId="8" fillId="5" borderId="3" xfId="0" applyFont="1" applyFill="1" applyBorder="1" applyAlignment="1">
      <alignment horizontal="center" vertical="center"/>
    </xf>
    <xf numFmtId="0" fontId="8" fillId="5" borderId="4" xfId="0" applyFont="1" applyFill="1" applyBorder="1" applyAlignment="1">
      <alignment horizontal="center" vertical="center"/>
    </xf>
    <xf numFmtId="0" fontId="8" fillId="3" borderId="3" xfId="0" applyFont="1" applyFill="1" applyBorder="1" applyAlignment="1">
      <alignment horizontal="center" vertical="center"/>
    </xf>
    <xf numFmtId="0" fontId="8" fillId="3" borderId="4" xfId="0" applyFont="1" applyFill="1" applyBorder="1" applyAlignment="1">
      <alignment horizontal="center" vertical="center"/>
    </xf>
    <xf numFmtId="0" fontId="8" fillId="4" borderId="3" xfId="0" applyFont="1" applyFill="1" applyBorder="1" applyAlignment="1">
      <alignment horizontal="center" vertical="center"/>
    </xf>
    <xf numFmtId="0" fontId="8" fillId="4" borderId="4" xfId="0" applyFont="1" applyFill="1" applyBorder="1" applyAlignment="1">
      <alignment horizontal="center" vertical="center"/>
    </xf>
    <xf numFmtId="49" fontId="5" fillId="0" borderId="0" xfId="0" applyNumberFormat="1" applyFont="1" applyAlignment="1">
      <alignment horizontal="center"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23" fillId="6" borderId="0" xfId="0" applyFont="1" applyFill="1" applyBorder="1" applyAlignment="1">
      <alignment horizontal="center" vertical="center"/>
    </xf>
    <xf numFmtId="0" fontId="5" fillId="2" borderId="0" xfId="0" applyFont="1" applyFill="1" applyBorder="1" applyAlignment="1">
      <alignment horizontal="center" vertical="center"/>
    </xf>
    <xf numFmtId="0" fontId="5" fillId="0" borderId="0" xfId="0" applyFont="1" applyAlignment="1">
      <alignment horizontal="center" vertical="center"/>
    </xf>
    <xf numFmtId="0" fontId="5" fillId="8" borderId="0" xfId="0" applyFont="1" applyFill="1" applyAlignment="1">
      <alignment horizontal="center"/>
    </xf>
    <xf numFmtId="0" fontId="0" fillId="0" borderId="0" xfId="0" applyAlignment="1">
      <alignment horizontal="right"/>
    </xf>
    <xf numFmtId="0" fontId="0" fillId="0" borderId="2" xfId="0" applyBorder="1" applyAlignment="1">
      <alignment horizontal="right"/>
    </xf>
    <xf numFmtId="0" fontId="24" fillId="0" borderId="0" xfId="1" applyFill="1" applyBorder="1" applyAlignment="1">
      <alignment horizontal="left" vertical="center"/>
    </xf>
    <xf numFmtId="0" fontId="17" fillId="0" borderId="0" xfId="0" applyFont="1" applyAlignment="1">
      <alignment horizontal="center"/>
    </xf>
    <xf numFmtId="0" fontId="18" fillId="0" borderId="0" xfId="0" applyFont="1" applyAlignment="1">
      <alignment horizontal="center"/>
    </xf>
    <xf numFmtId="0" fontId="5" fillId="6" borderId="0" xfId="0" applyFont="1" applyFill="1" applyAlignment="1">
      <alignment horizontal="center"/>
    </xf>
    <xf numFmtId="0" fontId="0" fillId="6" borderId="0" xfId="0" applyFill="1" applyAlignment="1">
      <alignment horizontal="center"/>
    </xf>
    <xf numFmtId="0" fontId="5" fillId="0" borderId="0" xfId="0" applyFont="1" applyFill="1" applyAlignment="1">
      <alignment horizontal="center" vertical="center"/>
    </xf>
    <xf numFmtId="0" fontId="5" fillId="0" borderId="0" xfId="0" applyFont="1" applyFill="1" applyAlignment="1">
      <alignment horizontal="left" vertical="center"/>
    </xf>
    <xf numFmtId="0" fontId="5" fillId="0" borderId="0" xfId="0" applyFont="1" applyFill="1" applyAlignment="1">
      <alignment vertical="center"/>
    </xf>
    <xf numFmtId="0" fontId="9" fillId="0" borderId="0" xfId="0" applyFont="1" applyBorder="1" applyAlignment="1">
      <alignment horizontal="center"/>
    </xf>
    <xf numFmtId="0" fontId="9" fillId="5" borderId="1" xfId="0" applyFont="1" applyFill="1" applyBorder="1"/>
    <xf numFmtId="165" fontId="11" fillId="3" borderId="1" xfId="0" applyNumberFormat="1" applyFont="1" applyFill="1" applyBorder="1"/>
    <xf numFmtId="165" fontId="19" fillId="3" borderId="1" xfId="0" applyNumberFormat="1" applyFont="1" applyFill="1" applyBorder="1"/>
    <xf numFmtId="0" fontId="26" fillId="0" borderId="0" xfId="0" applyFont="1"/>
    <xf numFmtId="0" fontId="0" fillId="0" borderId="0" xfId="0" applyBorder="1" applyAlignment="1">
      <alignment vertical="center"/>
    </xf>
  </cellXfs>
  <cellStyles count="2">
    <cellStyle name="Link" xfId="1" builtinId="8"/>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Drop" dropLines="3" dropStyle="combo" dx="16" fmlaLink="Daten!$A$9" fmlaRange="Daten!$B$3:$B$5" noThreeD="1" sel="1" val="0"/>
</file>

<file path=xl/ctrlProps/ctrlProp2.xml><?xml version="1.0" encoding="utf-8"?>
<formControlPr xmlns="http://schemas.microsoft.com/office/spreadsheetml/2009/9/main" objectType="Drop" dropLines="3" dropStyle="combo" dx="16" fmlaLink="Daten!$A$23" fmlaRange="Daten!$B$18:$B$20" noThreeD="1" sel="1" val="0"/>
</file>

<file path=xl/ctrlProps/ctrlProp3.xml><?xml version="1.0" encoding="utf-8"?>
<formControlPr xmlns="http://schemas.microsoft.com/office/spreadsheetml/2009/9/main" objectType="Drop" dropLines="3" dropStyle="combo" dx="16" fmlaLink="Daten!$H$14" fmlaRange="Daten!$I$8:$I$10" noThreeD="1" sel="1" val="0"/>
</file>

<file path=xl/ctrlProps/ctrlProp4.xml><?xml version="1.0" encoding="utf-8"?>
<formControlPr xmlns="http://schemas.microsoft.com/office/spreadsheetml/2009/9/main" objectType="Drop" dropLines="3" dropStyle="combo" dx="16" fmlaLink="Daten!$H$28" fmlaRange="Daten!$I$23:$I$25" noThreeD="1" sel="1" val="0"/>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752476</xdr:colOff>
          <xdr:row>34</xdr:row>
          <xdr:rowOff>38100</xdr:rowOff>
        </xdr:from>
        <xdr:to>
          <xdr:col>3</xdr:col>
          <xdr:colOff>309563</xdr:colOff>
          <xdr:row>34</xdr:row>
          <xdr:rowOff>342899</xdr:rowOff>
        </xdr:to>
        <xdr:sp macro="" textlink="">
          <xdr:nvSpPr>
            <xdr:cNvPr id="2049" name="Drop Down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xdr:colOff>
          <xdr:row>34</xdr:row>
          <xdr:rowOff>28575</xdr:rowOff>
        </xdr:from>
        <xdr:to>
          <xdr:col>8</xdr:col>
          <xdr:colOff>309563</xdr:colOff>
          <xdr:row>34</xdr:row>
          <xdr:rowOff>342899</xdr:rowOff>
        </xdr:to>
        <xdr:sp macro="" textlink="">
          <xdr:nvSpPr>
            <xdr:cNvPr id="2050" name="Drop Down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752475</xdr:colOff>
          <xdr:row>61</xdr:row>
          <xdr:rowOff>38100</xdr:rowOff>
        </xdr:from>
        <xdr:to>
          <xdr:col>3</xdr:col>
          <xdr:colOff>409575</xdr:colOff>
          <xdr:row>62</xdr:row>
          <xdr:rowOff>0</xdr:rowOff>
        </xdr:to>
        <xdr:sp macro="" textlink="">
          <xdr:nvSpPr>
            <xdr:cNvPr id="2051" name="Drop Down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752475</xdr:colOff>
          <xdr:row>61</xdr:row>
          <xdr:rowOff>38100</xdr:rowOff>
        </xdr:from>
        <xdr:to>
          <xdr:col>8</xdr:col>
          <xdr:colOff>428625</xdr:colOff>
          <xdr:row>62</xdr:row>
          <xdr:rowOff>0</xdr:rowOff>
        </xdr:to>
        <xdr:sp macro="" textlink="">
          <xdr:nvSpPr>
            <xdr:cNvPr id="2052" name="Drop Down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6</xdr:col>
      <xdr:colOff>52386</xdr:colOff>
      <xdr:row>7</xdr:row>
      <xdr:rowOff>90486</xdr:rowOff>
    </xdr:from>
    <xdr:to>
      <xdr:col>14</xdr:col>
      <xdr:colOff>4762</xdr:colOff>
      <xdr:row>19</xdr:row>
      <xdr:rowOff>151760</xdr:rowOff>
    </xdr:to>
    <xdr:pic>
      <xdr:nvPicPr>
        <xdr:cNvPr id="4" name="Grafik 3">
          <a:extLst>
            <a:ext uri="{FF2B5EF4-FFF2-40B4-BE49-F238E27FC236}">
              <a16:creationId xmlns:a16="http://schemas.microsoft.com/office/drawing/2014/main" id="{8FD04C2C-9889-43E9-AD51-FB75B2D44C5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643436" y="1576386"/>
          <a:ext cx="6048376" cy="250919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zement.at/downloads/downloads_2016/energiespeicher_beton_krec_endbericht_1602.pdf"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70"/>
  <sheetViews>
    <sheetView tabSelected="1" zoomScaleNormal="100" workbookViewId="0">
      <selection activeCell="A68" sqref="A68:XFD68"/>
    </sheetView>
  </sheetViews>
  <sheetFormatPr baseColWidth="10" defaultRowHeight="15" x14ac:dyDescent="0.25"/>
  <cols>
    <col min="3" max="3" width="11.7109375" customWidth="1"/>
  </cols>
  <sheetData>
    <row r="1" spans="1:16" ht="20.25" x14ac:dyDescent="0.25">
      <c r="A1" s="75" t="s">
        <v>55</v>
      </c>
      <c r="B1" s="75"/>
      <c r="C1" s="75"/>
      <c r="D1" s="75"/>
      <c r="E1" s="75"/>
      <c r="F1" s="75"/>
      <c r="G1" s="75"/>
      <c r="H1" s="75"/>
      <c r="I1" s="75"/>
      <c r="J1" s="75"/>
      <c r="K1" s="35"/>
      <c r="L1" s="35"/>
      <c r="M1" s="35"/>
      <c r="N1" s="35"/>
      <c r="O1" s="35"/>
    </row>
    <row r="2" spans="1:16" x14ac:dyDescent="0.25">
      <c r="B2" s="35"/>
      <c r="C2" s="35"/>
      <c r="D2" s="35"/>
      <c r="E2" s="35"/>
      <c r="F2" s="35"/>
      <c r="G2" s="35"/>
      <c r="H2" s="35"/>
      <c r="I2" s="35"/>
      <c r="J2" s="35"/>
      <c r="K2" s="35"/>
      <c r="L2" s="35"/>
      <c r="M2" s="35"/>
      <c r="N2" s="35"/>
      <c r="O2" s="35"/>
    </row>
    <row r="3" spans="1:16" x14ac:dyDescent="0.25">
      <c r="A3" s="10"/>
      <c r="B3" s="64" t="s">
        <v>30</v>
      </c>
      <c r="C3" s="65"/>
      <c r="D3" s="66" t="s">
        <v>31</v>
      </c>
      <c r="E3" s="67"/>
      <c r="F3" s="68" t="s">
        <v>32</v>
      </c>
      <c r="G3" s="69"/>
      <c r="H3" s="70" t="s">
        <v>33</v>
      </c>
      <c r="I3" s="71"/>
      <c r="J3" s="35"/>
      <c r="K3" s="35"/>
      <c r="L3" s="35"/>
      <c r="M3" s="35"/>
      <c r="N3" s="35"/>
      <c r="O3" s="35"/>
    </row>
    <row r="4" spans="1:16" x14ac:dyDescent="0.25">
      <c r="A4" s="10"/>
      <c r="B4" s="35"/>
      <c r="C4" s="35"/>
      <c r="D4" s="35"/>
      <c r="E4" s="35"/>
      <c r="F4" s="35"/>
      <c r="G4" s="35"/>
      <c r="H4" s="35"/>
      <c r="I4" s="35"/>
      <c r="J4" s="35"/>
      <c r="K4" s="35"/>
      <c r="L4" s="35"/>
      <c r="M4" s="35"/>
      <c r="N4" s="35"/>
      <c r="O4" s="35"/>
    </row>
    <row r="5" spans="1:16" ht="18" x14ac:dyDescent="0.25">
      <c r="B5" s="63" t="s">
        <v>58</v>
      </c>
      <c r="C5" s="63"/>
      <c r="D5" s="63"/>
      <c r="E5" s="63"/>
      <c r="F5" s="63"/>
      <c r="G5" s="63"/>
      <c r="H5" s="63"/>
      <c r="I5" s="63"/>
      <c r="J5" s="63"/>
      <c r="K5" s="63"/>
      <c r="L5" s="63"/>
      <c r="M5" s="35"/>
      <c r="N5" s="35"/>
      <c r="O5" s="35"/>
    </row>
    <row r="6" spans="1:16" ht="18.75" x14ac:dyDescent="0.25">
      <c r="B6" s="36" t="s">
        <v>20</v>
      </c>
      <c r="C6" s="37" t="s">
        <v>40</v>
      </c>
      <c r="D6" s="38"/>
      <c r="E6" s="35" t="s">
        <v>17</v>
      </c>
      <c r="F6" s="35"/>
      <c r="G6" s="35"/>
      <c r="H6" s="35"/>
      <c r="I6" s="35"/>
      <c r="J6" s="35"/>
      <c r="K6" s="35"/>
      <c r="L6" s="35"/>
      <c r="M6" s="35"/>
      <c r="N6" s="35"/>
      <c r="O6" s="35"/>
    </row>
    <row r="7" spans="1:16" x14ac:dyDescent="0.25">
      <c r="B7" s="42" t="s">
        <v>57</v>
      </c>
      <c r="C7" s="42"/>
      <c r="D7" s="42"/>
      <c r="E7" s="42"/>
      <c r="F7" s="42"/>
      <c r="G7" s="42"/>
      <c r="H7" s="35"/>
      <c r="I7" s="35"/>
      <c r="J7" s="35"/>
      <c r="K7" s="35"/>
      <c r="L7" s="35"/>
      <c r="M7" s="35"/>
      <c r="N7" s="35"/>
      <c r="O7" s="35"/>
    </row>
    <row r="8" spans="1:16" x14ac:dyDescent="0.25">
      <c r="B8" s="35"/>
      <c r="C8" s="35"/>
      <c r="D8" s="35"/>
      <c r="E8" s="35"/>
      <c r="F8" s="35"/>
      <c r="G8" s="35"/>
      <c r="H8" s="94"/>
      <c r="I8" s="94"/>
      <c r="J8" s="94"/>
      <c r="K8" s="94"/>
      <c r="L8" s="94"/>
      <c r="M8" s="94"/>
      <c r="N8" s="94"/>
      <c r="O8" s="94"/>
      <c r="P8" s="50"/>
    </row>
    <row r="9" spans="1:16" x14ac:dyDescent="0.25">
      <c r="B9" s="35" t="s">
        <v>11</v>
      </c>
      <c r="C9" s="35"/>
      <c r="D9" s="35"/>
      <c r="E9" s="35"/>
      <c r="F9" s="35"/>
      <c r="G9" s="35"/>
      <c r="H9" s="94"/>
      <c r="I9" s="94"/>
      <c r="J9" s="94"/>
      <c r="K9" s="94"/>
      <c r="L9" s="94"/>
      <c r="M9" s="94"/>
      <c r="N9" s="94"/>
      <c r="O9" s="94"/>
      <c r="P9" s="50"/>
    </row>
    <row r="10" spans="1:16" ht="18.75" x14ac:dyDescent="0.25">
      <c r="B10" s="39" t="s">
        <v>19</v>
      </c>
      <c r="C10" s="72" t="s">
        <v>16</v>
      </c>
      <c r="D10" s="72"/>
      <c r="E10" s="38" t="s">
        <v>9</v>
      </c>
      <c r="F10" s="35"/>
      <c r="G10" s="35"/>
      <c r="H10" s="94"/>
      <c r="I10" s="94"/>
      <c r="J10" s="94"/>
      <c r="K10" s="94"/>
      <c r="L10" s="94"/>
      <c r="M10" s="94"/>
      <c r="N10" s="94"/>
      <c r="O10" s="94"/>
      <c r="P10" s="50"/>
    </row>
    <row r="11" spans="1:16" ht="15.75" x14ac:dyDescent="0.25">
      <c r="B11" s="40"/>
      <c r="C11" s="37"/>
      <c r="D11" s="37"/>
      <c r="E11" s="38"/>
      <c r="F11" s="35"/>
      <c r="G11" s="35"/>
      <c r="H11" s="94"/>
      <c r="I11" s="94"/>
      <c r="J11" s="94"/>
      <c r="K11" s="94"/>
      <c r="L11" s="94"/>
      <c r="M11" s="94"/>
      <c r="N11" s="94"/>
      <c r="O11" s="94"/>
      <c r="P11" s="50"/>
    </row>
    <row r="12" spans="1:16" ht="15.75" x14ac:dyDescent="0.25">
      <c r="B12" s="62" t="s">
        <v>35</v>
      </c>
      <c r="C12" s="62"/>
      <c r="D12" s="37"/>
      <c r="E12" s="38"/>
      <c r="F12" s="35"/>
      <c r="G12" s="35"/>
      <c r="H12" s="94"/>
      <c r="I12" s="94"/>
      <c r="J12" s="94"/>
      <c r="K12" s="94"/>
      <c r="L12" s="94"/>
      <c r="M12" s="94"/>
      <c r="N12" s="94"/>
      <c r="O12" s="94"/>
      <c r="P12" s="50"/>
    </row>
    <row r="13" spans="1:16" ht="15.75" x14ac:dyDescent="0.25">
      <c r="B13" s="39" t="s">
        <v>7</v>
      </c>
      <c r="C13" s="41"/>
      <c r="D13" s="35"/>
      <c r="E13" s="38" t="s">
        <v>8</v>
      </c>
      <c r="F13" s="42"/>
      <c r="G13" s="35"/>
      <c r="H13" s="94"/>
      <c r="I13" s="94"/>
      <c r="J13" s="94"/>
      <c r="K13" s="94"/>
      <c r="L13" s="94"/>
      <c r="M13" s="94"/>
      <c r="N13" s="94"/>
      <c r="O13" s="94"/>
      <c r="P13" s="50"/>
    </row>
    <row r="14" spans="1:16" x14ac:dyDescent="0.25">
      <c r="B14" s="63" t="s">
        <v>56</v>
      </c>
      <c r="C14" s="63"/>
      <c r="D14" s="63"/>
      <c r="E14" s="63"/>
      <c r="F14" s="63"/>
      <c r="G14" s="63"/>
      <c r="H14" s="94"/>
      <c r="I14" s="94"/>
      <c r="J14" s="94"/>
      <c r="K14" s="94"/>
      <c r="L14" s="94"/>
      <c r="M14" s="94"/>
      <c r="N14" s="94"/>
      <c r="O14" s="94"/>
      <c r="P14" s="50"/>
    </row>
    <row r="15" spans="1:16" x14ac:dyDescent="0.25">
      <c r="B15" s="35"/>
      <c r="C15" s="35"/>
      <c r="D15" s="35"/>
      <c r="E15" s="35"/>
      <c r="F15" s="35"/>
      <c r="G15" s="35"/>
      <c r="H15" s="94"/>
      <c r="I15" s="94"/>
      <c r="J15" s="94"/>
      <c r="K15" s="94"/>
      <c r="L15" s="94"/>
      <c r="M15" s="94"/>
      <c r="N15" s="94"/>
      <c r="O15" s="94"/>
      <c r="P15" s="50"/>
    </row>
    <row r="16" spans="1:16" x14ac:dyDescent="0.25">
      <c r="B16" s="35" t="s">
        <v>12</v>
      </c>
      <c r="C16" s="35"/>
      <c r="D16" s="35"/>
      <c r="E16" s="35"/>
      <c r="F16" s="35"/>
      <c r="G16" s="35"/>
      <c r="H16" s="94"/>
      <c r="I16" s="94"/>
      <c r="J16" s="94"/>
      <c r="K16" s="94"/>
      <c r="L16" s="94"/>
      <c r="M16" s="94"/>
      <c r="N16" s="94"/>
      <c r="O16" s="94"/>
      <c r="P16" s="50"/>
    </row>
    <row r="17" spans="1:16" ht="18.75" x14ac:dyDescent="0.25">
      <c r="B17" s="36" t="s">
        <v>13</v>
      </c>
      <c r="C17" s="43" t="s">
        <v>21</v>
      </c>
      <c r="D17" s="38"/>
      <c r="E17" s="35" t="s">
        <v>14</v>
      </c>
      <c r="F17" s="35"/>
      <c r="G17" s="35"/>
      <c r="H17" s="94"/>
      <c r="I17" s="94"/>
      <c r="J17" s="94"/>
      <c r="K17" s="94"/>
      <c r="L17" s="94"/>
      <c r="M17" s="94"/>
      <c r="N17" s="94"/>
      <c r="O17" s="94"/>
      <c r="P17" s="50"/>
    </row>
    <row r="18" spans="1:16" x14ac:dyDescent="0.25">
      <c r="B18" s="35"/>
      <c r="C18" s="35"/>
      <c r="D18" s="35"/>
      <c r="E18" s="35"/>
      <c r="F18" s="35"/>
      <c r="G18" s="35"/>
      <c r="H18" s="94"/>
      <c r="I18" s="94"/>
      <c r="J18" s="94"/>
      <c r="K18" s="94"/>
      <c r="L18" s="94"/>
      <c r="M18" s="94"/>
      <c r="N18" s="94"/>
      <c r="O18" s="94"/>
      <c r="P18" s="50"/>
    </row>
    <row r="19" spans="1:16" ht="18" x14ac:dyDescent="0.25">
      <c r="B19" s="55" t="s">
        <v>23</v>
      </c>
      <c r="F19" s="57"/>
      <c r="G19" s="35"/>
      <c r="H19" s="94"/>
      <c r="I19" s="94"/>
      <c r="J19" s="94"/>
      <c r="K19" s="94"/>
      <c r="L19" s="94"/>
      <c r="M19" s="94"/>
      <c r="N19" s="94"/>
      <c r="O19" s="94"/>
      <c r="P19" s="50"/>
    </row>
    <row r="20" spans="1:16" ht="18.75" x14ac:dyDescent="0.25">
      <c r="B20" s="73" t="s">
        <v>22</v>
      </c>
      <c r="C20" s="74"/>
      <c r="D20" s="35"/>
      <c r="E20" s="35" t="s">
        <v>26</v>
      </c>
      <c r="F20" s="57"/>
      <c r="G20" s="35"/>
      <c r="H20" s="94"/>
      <c r="I20" s="94"/>
      <c r="J20" s="94"/>
      <c r="K20" s="94"/>
      <c r="L20" s="94"/>
      <c r="M20" s="94"/>
      <c r="N20" s="94"/>
      <c r="O20" s="94"/>
      <c r="P20" s="50"/>
    </row>
    <row r="21" spans="1:16" ht="18" x14ac:dyDescent="0.25">
      <c r="B21" s="35" t="s">
        <v>24</v>
      </c>
      <c r="C21" s="35"/>
      <c r="D21" s="35"/>
      <c r="E21" s="35"/>
      <c r="F21" s="57"/>
      <c r="G21" s="35"/>
      <c r="H21" s="94" t="s">
        <v>66</v>
      </c>
      <c r="I21" s="94"/>
      <c r="J21" s="94"/>
      <c r="K21" s="94"/>
      <c r="L21" s="94"/>
      <c r="M21" s="94"/>
      <c r="N21" s="94"/>
      <c r="O21" s="94"/>
    </row>
    <row r="22" spans="1:16" ht="18" x14ac:dyDescent="0.25">
      <c r="B22" s="55" t="s">
        <v>25</v>
      </c>
      <c r="C22" s="55"/>
      <c r="D22" s="55"/>
      <c r="E22" s="55"/>
      <c r="F22" s="57"/>
      <c r="G22" s="35"/>
      <c r="H22" s="94"/>
      <c r="I22" s="94"/>
      <c r="J22" s="94"/>
      <c r="K22" s="94"/>
      <c r="L22" s="94"/>
      <c r="M22" s="94"/>
      <c r="N22" s="94"/>
      <c r="O22" s="94"/>
    </row>
    <row r="23" spans="1:16" x14ac:dyDescent="0.25">
      <c r="F23" s="35"/>
      <c r="G23" s="35"/>
    </row>
    <row r="24" spans="1:16" x14ac:dyDescent="0.25">
      <c r="B24" s="35"/>
      <c r="C24" s="35"/>
      <c r="D24" s="35"/>
      <c r="E24" s="35"/>
      <c r="F24" s="35"/>
      <c r="G24" s="35"/>
      <c r="H24" s="35"/>
      <c r="I24" s="35"/>
      <c r="J24" s="35"/>
      <c r="K24" s="35"/>
      <c r="L24" s="35"/>
      <c r="M24" s="35"/>
      <c r="N24" s="35"/>
      <c r="O24" s="35"/>
    </row>
    <row r="25" spans="1:16" ht="18.75" x14ac:dyDescent="0.35">
      <c r="A25" s="84" t="s">
        <v>63</v>
      </c>
      <c r="B25" s="84"/>
      <c r="C25" s="84"/>
      <c r="D25" s="84"/>
      <c r="E25" s="84"/>
      <c r="F25" s="84"/>
      <c r="G25" s="84"/>
      <c r="H25" s="84"/>
      <c r="I25" s="84"/>
      <c r="J25" s="84"/>
      <c r="K25" s="35"/>
      <c r="L25" s="35"/>
      <c r="M25" s="35"/>
      <c r="N25" s="35"/>
      <c r="O25" s="35"/>
    </row>
    <row r="26" spans="1:16" x14ac:dyDescent="0.25">
      <c r="B26" s="35"/>
      <c r="C26" s="35"/>
      <c r="D26" s="35"/>
      <c r="E26" s="35"/>
      <c r="F26" s="35"/>
      <c r="G26" s="35"/>
      <c r="H26" s="35"/>
      <c r="I26" s="35"/>
      <c r="J26" s="35"/>
      <c r="K26" s="35"/>
      <c r="L26" s="35"/>
      <c r="M26" s="35"/>
      <c r="N26" s="35"/>
      <c r="O26" s="35"/>
    </row>
    <row r="27" spans="1:16" ht="18.75" x14ac:dyDescent="0.25">
      <c r="B27" s="86" t="s">
        <v>37</v>
      </c>
      <c r="C27" s="86"/>
      <c r="D27" s="87" t="s">
        <v>61</v>
      </c>
      <c r="E27" s="88"/>
      <c r="F27" s="88"/>
      <c r="G27" s="86" t="s">
        <v>38</v>
      </c>
      <c r="H27" s="86"/>
      <c r="I27" s="87" t="s">
        <v>52</v>
      </c>
      <c r="J27" s="35"/>
      <c r="K27" s="35"/>
      <c r="L27" s="35"/>
      <c r="M27" s="35"/>
      <c r="N27" s="35"/>
      <c r="O27" s="35"/>
    </row>
    <row r="28" spans="1:16" ht="15.75" x14ac:dyDescent="0.25">
      <c r="A28" s="25"/>
      <c r="B28" s="7"/>
      <c r="C28" s="7"/>
      <c r="D28" s="7"/>
      <c r="E28" s="7"/>
      <c r="F28" s="7"/>
      <c r="G28" s="7"/>
      <c r="H28" s="7"/>
      <c r="I28" s="7"/>
    </row>
    <row r="29" spans="1:16" ht="18.75" x14ac:dyDescent="0.35">
      <c r="A29" s="7"/>
      <c r="B29" s="58" t="s">
        <v>39</v>
      </c>
      <c r="C29" s="22">
        <v>500</v>
      </c>
      <c r="D29" s="7" t="s">
        <v>29</v>
      </c>
      <c r="E29" s="7"/>
      <c r="F29" s="7"/>
      <c r="G29" s="58" t="s">
        <v>45</v>
      </c>
      <c r="H29" s="22">
        <v>500</v>
      </c>
      <c r="I29" s="7" t="s">
        <v>29</v>
      </c>
    </row>
    <row r="30" spans="1:16" ht="18.75" x14ac:dyDescent="0.35">
      <c r="A30" s="7"/>
      <c r="B30" s="59" t="s">
        <v>46</v>
      </c>
      <c r="C30" s="22">
        <v>26</v>
      </c>
      <c r="D30" s="7" t="s">
        <v>34</v>
      </c>
      <c r="E30" s="7"/>
      <c r="F30" s="7"/>
      <c r="G30" s="59" t="s">
        <v>46</v>
      </c>
      <c r="H30" s="22">
        <v>21</v>
      </c>
      <c r="I30" s="7" t="s">
        <v>34</v>
      </c>
      <c r="J30" s="21"/>
    </row>
    <row r="31" spans="1:16" ht="18.75" x14ac:dyDescent="0.35">
      <c r="A31" s="7"/>
      <c r="B31" s="59" t="s">
        <v>42</v>
      </c>
      <c r="C31" s="22">
        <v>21</v>
      </c>
      <c r="D31" s="7" t="s">
        <v>34</v>
      </c>
      <c r="E31" s="7"/>
      <c r="F31" s="7"/>
      <c r="G31" s="59" t="s">
        <v>42</v>
      </c>
      <c r="H31" s="22">
        <v>26</v>
      </c>
      <c r="I31" s="7" t="s">
        <v>34</v>
      </c>
      <c r="J31" s="21"/>
    </row>
    <row r="32" spans="1:16" ht="15.75" x14ac:dyDescent="0.25">
      <c r="A32" s="7"/>
      <c r="B32" s="60" t="s">
        <v>7</v>
      </c>
      <c r="C32" s="22">
        <v>0.25</v>
      </c>
      <c r="D32" s="7" t="s">
        <v>8</v>
      </c>
      <c r="E32" s="7"/>
      <c r="F32" s="7"/>
      <c r="G32" s="60" t="s">
        <v>7</v>
      </c>
      <c r="H32" s="22">
        <f>C32</f>
        <v>0.25</v>
      </c>
      <c r="I32" s="7" t="s">
        <v>8</v>
      </c>
    </row>
    <row r="33" spans="1:11" ht="15.75" x14ac:dyDescent="0.25">
      <c r="A33" s="7"/>
      <c r="B33" s="8"/>
      <c r="C33" s="7"/>
      <c r="D33" s="7"/>
      <c r="E33" s="7"/>
      <c r="F33" s="7"/>
      <c r="G33" s="7"/>
      <c r="H33" s="7"/>
      <c r="I33" s="7"/>
    </row>
    <row r="34" spans="1:11" ht="15.75" x14ac:dyDescent="0.25">
      <c r="B34" s="6" t="s">
        <v>20</v>
      </c>
      <c r="C34" s="31">
        <f>IF(Daten!B28&lt;=6,Daten!B28,"zu groß")</f>
        <v>5</v>
      </c>
      <c r="D34" t="s">
        <v>17</v>
      </c>
      <c r="G34" s="6" t="s">
        <v>20</v>
      </c>
      <c r="H34" s="11">
        <f>H31-H30</f>
        <v>5</v>
      </c>
      <c r="I34" t="s">
        <v>17</v>
      </c>
    </row>
    <row r="35" spans="1:11" ht="27" customHeight="1" x14ac:dyDescent="0.25">
      <c r="A35" s="7"/>
      <c r="B35" s="7"/>
      <c r="E35" s="76" t="s">
        <v>0</v>
      </c>
      <c r="F35" s="76"/>
      <c r="G35" s="7"/>
    </row>
    <row r="36" spans="1:11" ht="18.75" x14ac:dyDescent="0.35">
      <c r="B36" s="5" t="s">
        <v>19</v>
      </c>
      <c r="C36" s="15">
        <f>IF(Daten!A9=1,Daten!C9,IF(Daten!A9=2,Daten!C10,IF(Daten!A9=3,Daten!C11,"0")))</f>
        <v>3.9756437500000001</v>
      </c>
      <c r="D36" t="s">
        <v>9</v>
      </c>
      <c r="G36" s="5" t="s">
        <v>19</v>
      </c>
      <c r="H36" s="19">
        <f>IF(Daten!A23=1,Daten!C23,IF(Daten!A23=2,Daten!C24,IF(Daten!A23=3,Daten!C25,"0")))</f>
        <v>5.2950000000000008</v>
      </c>
      <c r="I36" t="s">
        <v>9</v>
      </c>
    </row>
    <row r="37" spans="1:11" ht="15.75" x14ac:dyDescent="0.25">
      <c r="B37" s="6" t="s">
        <v>13</v>
      </c>
      <c r="C37" s="16">
        <f>C36*C34</f>
        <v>19.878218750000002</v>
      </c>
      <c r="D37" t="s">
        <v>14</v>
      </c>
      <c r="G37" s="6" t="s">
        <v>13</v>
      </c>
      <c r="H37" s="16">
        <f>H36*H34</f>
        <v>26.475000000000005</v>
      </c>
      <c r="I37" t="s">
        <v>14</v>
      </c>
    </row>
    <row r="38" spans="1:11" ht="20.25" x14ac:dyDescent="0.35">
      <c r="B38" s="18" t="s">
        <v>36</v>
      </c>
      <c r="C38" s="91">
        <f>C29/C37</f>
        <v>25.153159158186643</v>
      </c>
      <c r="D38" s="61" t="s">
        <v>26</v>
      </c>
      <c r="G38" s="18" t="s">
        <v>36</v>
      </c>
      <c r="H38" s="91">
        <f>H29/H37</f>
        <v>18.885741265344659</v>
      </c>
      <c r="I38" s="61" t="s">
        <v>26</v>
      </c>
    </row>
    <row r="39" spans="1:11" ht="18.75" x14ac:dyDescent="0.25">
      <c r="C39" s="56" t="s">
        <v>53</v>
      </c>
      <c r="D39" s="56"/>
      <c r="E39" s="56"/>
      <c r="F39" s="56"/>
      <c r="G39" s="56"/>
      <c r="H39" s="56"/>
      <c r="I39" s="56"/>
      <c r="J39" s="56"/>
      <c r="K39" s="55"/>
    </row>
    <row r="40" spans="1:11" x14ac:dyDescent="0.25">
      <c r="B40" s="35"/>
      <c r="C40" s="35"/>
      <c r="D40" s="35"/>
      <c r="E40" s="35"/>
      <c r="F40" s="35"/>
      <c r="G40" s="35"/>
      <c r="H40" s="35"/>
      <c r="I40" s="35"/>
      <c r="J40" s="35"/>
      <c r="K40" s="35"/>
    </row>
    <row r="41" spans="1:11" ht="15.75" customHeight="1" x14ac:dyDescent="0.25">
      <c r="A41" s="85" t="s">
        <v>54</v>
      </c>
      <c r="B41" s="85"/>
      <c r="C41" s="85"/>
      <c r="D41" s="85"/>
      <c r="E41" s="85"/>
      <c r="F41" s="85"/>
      <c r="G41" s="85"/>
      <c r="H41" s="85"/>
      <c r="I41" s="85"/>
      <c r="J41" s="85"/>
      <c r="K41" s="35"/>
    </row>
    <row r="42" spans="1:11" ht="15.75" customHeight="1" x14ac:dyDescent="0.25">
      <c r="K42" s="35"/>
    </row>
    <row r="43" spans="1:11" ht="15.75" x14ac:dyDescent="0.25">
      <c r="B43" s="77" t="s">
        <v>37</v>
      </c>
      <c r="C43" s="77"/>
      <c r="D43" s="35"/>
      <c r="E43" s="35"/>
      <c r="F43" s="35"/>
      <c r="G43" s="77" t="s">
        <v>38</v>
      </c>
      <c r="H43" s="77"/>
      <c r="I43" s="35"/>
      <c r="J43" s="35"/>
      <c r="K43" s="35"/>
    </row>
    <row r="45" spans="1:11" x14ac:dyDescent="0.25">
      <c r="B45" s="33" t="s">
        <v>41</v>
      </c>
      <c r="C45" s="34">
        <v>6.5</v>
      </c>
      <c r="D45" s="13" t="s">
        <v>9</v>
      </c>
      <c r="E45" s="89" t="s">
        <v>51</v>
      </c>
      <c r="F45" s="89"/>
      <c r="G45" s="33" t="s">
        <v>41</v>
      </c>
      <c r="H45" s="34">
        <v>10.8</v>
      </c>
      <c r="I45" s="13" t="s">
        <v>9</v>
      </c>
    </row>
    <row r="46" spans="1:11" ht="15.75" x14ac:dyDescent="0.25">
      <c r="B46" s="8" t="s">
        <v>13</v>
      </c>
      <c r="C46" s="16">
        <f>C37</f>
        <v>19.878218750000002</v>
      </c>
      <c r="D46" t="s">
        <v>14</v>
      </c>
      <c r="G46" s="8" t="s">
        <v>13</v>
      </c>
      <c r="H46" s="16">
        <f>H37</f>
        <v>26.475000000000005</v>
      </c>
      <c r="I46" t="s">
        <v>14</v>
      </c>
    </row>
    <row r="47" spans="1:11" ht="18.75" x14ac:dyDescent="0.35">
      <c r="B47" s="83" t="s">
        <v>59</v>
      </c>
      <c r="C47" s="90">
        <f>C31</f>
        <v>21</v>
      </c>
      <c r="D47" s="13" t="s">
        <v>34</v>
      </c>
      <c r="G47" s="27" t="s">
        <v>42</v>
      </c>
      <c r="H47" s="90">
        <f>H31</f>
        <v>26</v>
      </c>
      <c r="I47" s="13" t="s">
        <v>34</v>
      </c>
    </row>
    <row r="48" spans="1:11" ht="20.25" x14ac:dyDescent="0.35">
      <c r="B48" s="28" t="s">
        <v>43</v>
      </c>
      <c r="C48" s="92">
        <f>C37/C45+C31</f>
        <v>24.058187499999999</v>
      </c>
      <c r="D48" s="93" t="s">
        <v>34</v>
      </c>
      <c r="G48" s="28" t="s">
        <v>43</v>
      </c>
      <c r="H48" s="92">
        <f>-(H37/H45-H31)</f>
        <v>23.548611111111111</v>
      </c>
      <c r="I48" s="93" t="s">
        <v>34</v>
      </c>
    </row>
    <row r="49" spans="1:14" ht="18.75" x14ac:dyDescent="0.35">
      <c r="B49" s="82" t="s">
        <v>60</v>
      </c>
      <c r="C49" s="29">
        <f>C37/C45</f>
        <v>3.0581875000000003</v>
      </c>
      <c r="D49" s="13" t="s">
        <v>34</v>
      </c>
      <c r="G49" s="82" t="s">
        <v>60</v>
      </c>
      <c r="H49" s="29">
        <f>H37/H45</f>
        <v>2.4513888888888893</v>
      </c>
      <c r="I49" s="13" t="s">
        <v>34</v>
      </c>
    </row>
    <row r="51" spans="1:14" x14ac:dyDescent="0.25">
      <c r="B51" s="35"/>
      <c r="C51" s="35"/>
      <c r="D51" s="35"/>
      <c r="E51" s="35"/>
      <c r="F51" s="35"/>
      <c r="G51" s="35"/>
      <c r="H51" s="35"/>
      <c r="I51" s="35"/>
      <c r="J51" s="35"/>
      <c r="K51" s="35"/>
      <c r="L51" s="35"/>
      <c r="M51" s="35"/>
      <c r="N51" s="35"/>
    </row>
    <row r="52" spans="1:14" x14ac:dyDescent="0.25">
      <c r="A52" s="85" t="s">
        <v>62</v>
      </c>
      <c r="B52" s="85"/>
      <c r="C52" s="85"/>
      <c r="D52" s="85"/>
      <c r="E52" s="85"/>
      <c r="F52" s="85"/>
      <c r="G52" s="85"/>
      <c r="H52" s="85"/>
      <c r="I52" s="85"/>
      <c r="J52" s="85"/>
      <c r="K52" s="35"/>
      <c r="L52" s="35"/>
      <c r="M52" s="35"/>
      <c r="N52" s="35"/>
    </row>
    <row r="53" spans="1:14" x14ac:dyDescent="0.25">
      <c r="B53" s="35"/>
      <c r="C53" s="35"/>
      <c r="D53" s="35"/>
      <c r="E53" s="35"/>
      <c r="F53" s="35"/>
      <c r="G53" s="35"/>
      <c r="H53" s="35"/>
      <c r="I53" s="35"/>
      <c r="J53" s="35"/>
      <c r="K53" s="35"/>
      <c r="L53" s="35"/>
      <c r="M53" s="35"/>
      <c r="N53" s="35"/>
    </row>
    <row r="54" spans="1:14" ht="15.75" x14ac:dyDescent="0.25">
      <c r="B54" s="77" t="s">
        <v>37</v>
      </c>
      <c r="C54" s="77"/>
      <c r="D54" s="35"/>
      <c r="E54" s="38"/>
      <c r="F54" s="38"/>
      <c r="G54" s="77" t="s">
        <v>38</v>
      </c>
      <c r="H54" s="77"/>
      <c r="I54" s="35"/>
      <c r="J54" s="35"/>
      <c r="K54" s="35"/>
      <c r="L54" s="35"/>
      <c r="M54" s="35"/>
      <c r="N54" s="35"/>
    </row>
    <row r="56" spans="1:14" ht="18.75" x14ac:dyDescent="0.35">
      <c r="B56" s="17" t="s">
        <v>64</v>
      </c>
      <c r="C56" s="22">
        <v>19.46</v>
      </c>
      <c r="D56" s="7" t="s">
        <v>26</v>
      </c>
      <c r="E56" s="7"/>
      <c r="F56" s="7"/>
      <c r="G56" s="17" t="s">
        <v>64</v>
      </c>
      <c r="H56" s="22">
        <v>14.26</v>
      </c>
      <c r="I56" s="7" t="s">
        <v>26</v>
      </c>
    </row>
    <row r="57" spans="1:14" ht="18.75" x14ac:dyDescent="0.35">
      <c r="B57" s="27" t="s">
        <v>46</v>
      </c>
      <c r="C57" s="22">
        <v>27</v>
      </c>
      <c r="D57" s="7" t="s">
        <v>34</v>
      </c>
      <c r="E57" s="7"/>
      <c r="F57" s="7"/>
      <c r="G57" s="27" t="s">
        <v>46</v>
      </c>
      <c r="H57" s="22">
        <v>21</v>
      </c>
      <c r="I57" s="7" t="s">
        <v>34</v>
      </c>
    </row>
    <row r="58" spans="1:14" ht="18.75" x14ac:dyDescent="0.35">
      <c r="B58" s="27" t="s">
        <v>42</v>
      </c>
      <c r="C58" s="22">
        <v>21</v>
      </c>
      <c r="D58" s="7" t="s">
        <v>34</v>
      </c>
      <c r="E58" s="7"/>
      <c r="F58" s="7"/>
      <c r="G58" s="27" t="s">
        <v>42</v>
      </c>
      <c r="H58" s="22">
        <v>27</v>
      </c>
      <c r="I58" s="7" t="s">
        <v>34</v>
      </c>
    </row>
    <row r="59" spans="1:14" ht="15.75" x14ac:dyDescent="0.25">
      <c r="B59" s="17" t="s">
        <v>7</v>
      </c>
      <c r="C59" s="22">
        <v>0.3</v>
      </c>
      <c r="D59" s="7" t="s">
        <v>8</v>
      </c>
      <c r="E59" s="7"/>
      <c r="F59" s="7"/>
      <c r="G59" s="17" t="s">
        <v>7</v>
      </c>
      <c r="H59" s="22">
        <f>C59</f>
        <v>0.3</v>
      </c>
      <c r="I59" s="7" t="s">
        <v>8</v>
      </c>
    </row>
    <row r="61" spans="1:14" ht="15.75" x14ac:dyDescent="0.25">
      <c r="A61" s="7"/>
      <c r="B61" s="6" t="s">
        <v>20</v>
      </c>
      <c r="C61" s="32">
        <f>IF(Daten!B31&lt;=6,Daten!B31,"zu groß")</f>
        <v>6</v>
      </c>
      <c r="D61" s="7" t="s">
        <v>17</v>
      </c>
      <c r="E61" s="7"/>
      <c r="F61" s="7"/>
      <c r="G61" s="6" t="s">
        <v>20</v>
      </c>
      <c r="H61" s="11">
        <f>H58-H57</f>
        <v>6</v>
      </c>
      <c r="I61" s="7" t="s">
        <v>17</v>
      </c>
    </row>
    <row r="62" spans="1:14" ht="27" customHeight="1" x14ac:dyDescent="0.25">
      <c r="C62" s="7"/>
      <c r="D62" s="7"/>
      <c r="E62" s="76" t="s">
        <v>0</v>
      </c>
      <c r="F62" s="76"/>
      <c r="H62" s="7"/>
      <c r="I62" s="7"/>
    </row>
    <row r="63" spans="1:14" ht="18.75" x14ac:dyDescent="0.35">
      <c r="A63" s="7"/>
      <c r="B63" s="5" t="s">
        <v>19</v>
      </c>
      <c r="C63" s="23">
        <f>IF(Daten!H14=1,Daten!J14,IF(Daten!H14=2,Daten!J15,IF(Daten!H14=3,Daten!J16,"0")))</f>
        <v>3.6983130000000002</v>
      </c>
      <c r="D63" s="7" t="s">
        <v>9</v>
      </c>
      <c r="E63" s="7"/>
      <c r="F63" s="7"/>
      <c r="G63" s="5" t="s">
        <v>19</v>
      </c>
      <c r="H63" s="23">
        <f>IF(Daten!H28=1,Daten!J28,IF(Daten!H28=2,Daten!J29,IF(Daten!H28=3,Daten!J30,"0")))</f>
        <v>4.8090000000000011</v>
      </c>
      <c r="I63" s="7" t="s">
        <v>9</v>
      </c>
    </row>
    <row r="64" spans="1:14" ht="15.75" x14ac:dyDescent="0.25">
      <c r="A64" s="7"/>
      <c r="B64" s="6" t="s">
        <v>13</v>
      </c>
      <c r="C64" s="24">
        <f>C63*C61</f>
        <v>22.189878</v>
      </c>
      <c r="D64" s="7" t="s">
        <v>14</v>
      </c>
      <c r="E64" s="7"/>
      <c r="F64" s="7"/>
      <c r="G64" s="6" t="s">
        <v>13</v>
      </c>
      <c r="H64" s="24">
        <f>H63*H61</f>
        <v>28.854000000000006</v>
      </c>
      <c r="I64" s="7" t="s">
        <v>14</v>
      </c>
    </row>
    <row r="66" spans="1:9" ht="19.5" x14ac:dyDescent="0.35">
      <c r="B66" s="18" t="s">
        <v>28</v>
      </c>
      <c r="C66" s="91">
        <f>C64*C56</f>
        <v>431.81502588000001</v>
      </c>
      <c r="D66" s="20" t="s">
        <v>29</v>
      </c>
      <c r="G66" s="18" t="s">
        <v>44</v>
      </c>
      <c r="H66" s="91">
        <f>H64*H56</f>
        <v>411.4580400000001</v>
      </c>
      <c r="I66" s="20" t="s">
        <v>29</v>
      </c>
    </row>
    <row r="69" spans="1:9" x14ac:dyDescent="0.25">
      <c r="A69" s="54" t="s">
        <v>50</v>
      </c>
    </row>
    <row r="70" spans="1:9" x14ac:dyDescent="0.25">
      <c r="A70" t="s">
        <v>65</v>
      </c>
    </row>
  </sheetData>
  <mergeCells count="22">
    <mergeCell ref="E62:F62"/>
    <mergeCell ref="E35:F35"/>
    <mergeCell ref="B54:C54"/>
    <mergeCell ref="G54:H54"/>
    <mergeCell ref="B43:C43"/>
    <mergeCell ref="G43:H43"/>
    <mergeCell ref="G27:H27"/>
    <mergeCell ref="B27:C27"/>
    <mergeCell ref="A1:J1"/>
    <mergeCell ref="A25:J25"/>
    <mergeCell ref="H3:I3"/>
    <mergeCell ref="B5:L5"/>
    <mergeCell ref="C10:D10"/>
    <mergeCell ref="B20:C20"/>
    <mergeCell ref="A41:J41"/>
    <mergeCell ref="A52:J52"/>
    <mergeCell ref="B14:G14"/>
    <mergeCell ref="B12:C12"/>
    <mergeCell ref="B3:C3"/>
    <mergeCell ref="D3:E3"/>
    <mergeCell ref="F3:G3"/>
    <mergeCell ref="E45:F45"/>
  </mergeCells>
  <pageMargins left="0.7" right="0.7" top="0.78740157499999996" bottom="0.78740157499999996"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Drop Down 1">
              <controlPr defaultSize="0" autoLine="0" autoPict="0">
                <anchor moveWithCells="1">
                  <from>
                    <xdr:col>1</xdr:col>
                    <xdr:colOff>752475</xdr:colOff>
                    <xdr:row>34</xdr:row>
                    <xdr:rowOff>38100</xdr:rowOff>
                  </from>
                  <to>
                    <xdr:col>3</xdr:col>
                    <xdr:colOff>314325</xdr:colOff>
                    <xdr:row>35</xdr:row>
                    <xdr:rowOff>0</xdr:rowOff>
                  </to>
                </anchor>
              </controlPr>
            </control>
          </mc:Choice>
        </mc:AlternateContent>
        <mc:AlternateContent xmlns:mc="http://schemas.openxmlformats.org/markup-compatibility/2006">
          <mc:Choice Requires="x14">
            <control shapeId="2050" r:id="rId5" name="Drop Down 2">
              <controlPr defaultSize="0" autoLine="0" autoPict="0">
                <anchor moveWithCells="1">
                  <from>
                    <xdr:col>7</xdr:col>
                    <xdr:colOff>0</xdr:colOff>
                    <xdr:row>34</xdr:row>
                    <xdr:rowOff>28575</xdr:rowOff>
                  </from>
                  <to>
                    <xdr:col>8</xdr:col>
                    <xdr:colOff>314325</xdr:colOff>
                    <xdr:row>35</xdr:row>
                    <xdr:rowOff>0</xdr:rowOff>
                  </to>
                </anchor>
              </controlPr>
            </control>
          </mc:Choice>
        </mc:AlternateContent>
        <mc:AlternateContent xmlns:mc="http://schemas.openxmlformats.org/markup-compatibility/2006">
          <mc:Choice Requires="x14">
            <control shapeId="2051" r:id="rId6" name="Drop Down 3">
              <controlPr defaultSize="0" autoLine="0" autoPict="0">
                <anchor moveWithCells="1">
                  <from>
                    <xdr:col>1</xdr:col>
                    <xdr:colOff>752475</xdr:colOff>
                    <xdr:row>61</xdr:row>
                    <xdr:rowOff>38100</xdr:rowOff>
                  </from>
                  <to>
                    <xdr:col>3</xdr:col>
                    <xdr:colOff>409575</xdr:colOff>
                    <xdr:row>62</xdr:row>
                    <xdr:rowOff>0</xdr:rowOff>
                  </to>
                </anchor>
              </controlPr>
            </control>
          </mc:Choice>
        </mc:AlternateContent>
        <mc:AlternateContent xmlns:mc="http://schemas.openxmlformats.org/markup-compatibility/2006">
          <mc:Choice Requires="x14">
            <control shapeId="2052" r:id="rId7" name="Drop Down 4">
              <controlPr defaultSize="0" autoLine="0" autoPict="0">
                <anchor moveWithCells="1">
                  <from>
                    <xdr:col>6</xdr:col>
                    <xdr:colOff>752475</xdr:colOff>
                    <xdr:row>61</xdr:row>
                    <xdr:rowOff>38100</xdr:rowOff>
                  </from>
                  <to>
                    <xdr:col>8</xdr:col>
                    <xdr:colOff>428625</xdr:colOff>
                    <xdr:row>62</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M35"/>
  <sheetViews>
    <sheetView workbookViewId="0">
      <selection activeCell="H5" sqref="H5"/>
    </sheetView>
  </sheetViews>
  <sheetFormatPr baseColWidth="10" defaultRowHeight="15" x14ac:dyDescent="0.25"/>
  <cols>
    <col min="2" max="2" width="12.7109375" bestFit="1" customWidth="1"/>
  </cols>
  <sheetData>
    <row r="2" spans="1:13" x14ac:dyDescent="0.25">
      <c r="A2" t="s">
        <v>18</v>
      </c>
      <c r="B2" s="1" t="s">
        <v>0</v>
      </c>
      <c r="C2" s="2" t="s">
        <v>4</v>
      </c>
      <c r="D2" s="2" t="s">
        <v>5</v>
      </c>
      <c r="E2" s="2" t="s">
        <v>6</v>
      </c>
      <c r="G2" s="81" t="s">
        <v>10</v>
      </c>
      <c r="H2" s="81"/>
      <c r="I2" s="81"/>
      <c r="J2" s="81"/>
    </row>
    <row r="3" spans="1:13" x14ac:dyDescent="0.25">
      <c r="B3" s="1" t="s">
        <v>1</v>
      </c>
      <c r="C3" s="1">
        <v>4.5266999999999999</v>
      </c>
      <c r="D3" s="1">
        <v>-8.0363000000000007</v>
      </c>
      <c r="E3" s="1">
        <v>5.7018000000000004</v>
      </c>
      <c r="F3" t="s">
        <v>9</v>
      </c>
    </row>
    <row r="4" spans="1:13" x14ac:dyDescent="0.25">
      <c r="B4" s="1" t="s">
        <v>2</v>
      </c>
      <c r="C4" s="1">
        <v>3.3653</v>
      </c>
      <c r="D4" s="1">
        <v>-6.4565999999999999</v>
      </c>
      <c r="E4" s="1">
        <v>5.0526</v>
      </c>
      <c r="F4" t="s">
        <v>9</v>
      </c>
    </row>
    <row r="5" spans="1:13" x14ac:dyDescent="0.25">
      <c r="B5" s="1" t="s">
        <v>3</v>
      </c>
      <c r="C5" s="1">
        <v>2.4664000000000001</v>
      </c>
      <c r="D5" s="1">
        <v>-5.3223000000000003</v>
      </c>
      <c r="E5" s="3">
        <v>4.5380000000000003</v>
      </c>
      <c r="F5" t="s">
        <v>9</v>
      </c>
    </row>
    <row r="7" spans="1:13" x14ac:dyDescent="0.25">
      <c r="C7" s="79" t="s">
        <v>15</v>
      </c>
      <c r="D7" s="80"/>
      <c r="E7" s="2" t="s">
        <v>7</v>
      </c>
      <c r="H7" t="s">
        <v>18</v>
      </c>
      <c r="I7" s="1" t="s">
        <v>0</v>
      </c>
      <c r="J7" s="2" t="s">
        <v>4</v>
      </c>
      <c r="K7" s="2" t="s">
        <v>5</v>
      </c>
      <c r="L7" s="2" t="s">
        <v>6</v>
      </c>
    </row>
    <row r="8" spans="1:13" ht="15.75" thickBot="1" x14ac:dyDescent="0.3">
      <c r="A8" s="4"/>
      <c r="B8" s="4"/>
      <c r="C8" s="4"/>
      <c r="E8" s="1">
        <v>0.25</v>
      </c>
      <c r="F8" t="s">
        <v>8</v>
      </c>
      <c r="I8" s="1" t="s">
        <v>1</v>
      </c>
      <c r="J8" s="1">
        <v>4.5266999999999999</v>
      </c>
      <c r="K8" s="1">
        <v>-8.0363000000000007</v>
      </c>
      <c r="L8" s="1">
        <v>5.7018000000000004</v>
      </c>
      <c r="M8" t="s">
        <v>9</v>
      </c>
    </row>
    <row r="9" spans="1:13" ht="19.5" thickBot="1" x14ac:dyDescent="0.35">
      <c r="A9" s="12">
        <v>1</v>
      </c>
      <c r="B9" s="13">
        <v>1</v>
      </c>
      <c r="C9" s="26">
        <f>C3*Übung!$C$32^2+Daten!D3*Übung!$C$32+Daten!E3</f>
        <v>3.9756437500000001</v>
      </c>
      <c r="I9" s="1" t="s">
        <v>2</v>
      </c>
      <c r="J9" s="1">
        <v>3.3653</v>
      </c>
      <c r="K9" s="1">
        <v>-6.4565999999999999</v>
      </c>
      <c r="L9" s="1">
        <v>5.0526</v>
      </c>
      <c r="M9" t="s">
        <v>9</v>
      </c>
    </row>
    <row r="10" spans="1:13" ht="15.75" x14ac:dyDescent="0.25">
      <c r="A10" s="4"/>
      <c r="B10" s="13">
        <v>2</v>
      </c>
      <c r="C10" s="26">
        <f>C4*Übung!$C$32^2+Daten!D4*Übung!$C$32+Daten!E4</f>
        <v>3.6487812499999999</v>
      </c>
      <c r="E10" s="78" t="s">
        <v>16</v>
      </c>
      <c r="F10" s="78"/>
      <c r="I10" s="1" t="s">
        <v>3</v>
      </c>
      <c r="J10" s="1">
        <v>2.4664000000000001</v>
      </c>
      <c r="K10" s="1">
        <v>-5.3223000000000003</v>
      </c>
      <c r="L10" s="3">
        <v>4.5380000000000003</v>
      </c>
      <c r="M10" t="s">
        <v>9</v>
      </c>
    </row>
    <row r="11" spans="1:13" x14ac:dyDescent="0.25">
      <c r="A11" s="4"/>
      <c r="B11" s="13">
        <v>3</v>
      </c>
      <c r="C11" s="26">
        <f>C5*Übung!$C$32^2+Daten!D5*Übung!$C$32+Daten!E5</f>
        <v>3.3615750000000002</v>
      </c>
    </row>
    <row r="12" spans="1:13" x14ac:dyDescent="0.25">
      <c r="A12" s="4"/>
      <c r="B12" s="13"/>
      <c r="C12" s="4"/>
      <c r="J12" s="79" t="s">
        <v>15</v>
      </c>
      <c r="K12" s="80"/>
      <c r="L12" s="2" t="s">
        <v>7</v>
      </c>
    </row>
    <row r="13" spans="1:13" ht="15.75" thickBot="1" x14ac:dyDescent="0.3">
      <c r="A13" s="4"/>
      <c r="B13" s="14"/>
      <c r="C13" s="4"/>
      <c r="H13" s="4"/>
      <c r="I13" s="4"/>
      <c r="J13" s="4"/>
      <c r="L13" s="1">
        <v>0.25</v>
      </c>
      <c r="M13" t="s">
        <v>8</v>
      </c>
    </row>
    <row r="14" spans="1:13" ht="19.5" thickBot="1" x14ac:dyDescent="0.35">
      <c r="A14" s="4"/>
      <c r="B14" s="4"/>
      <c r="C14" s="4"/>
      <c r="H14" s="12">
        <v>1</v>
      </c>
      <c r="I14" s="13">
        <v>1</v>
      </c>
      <c r="J14" s="26">
        <f>J8*Übung!$C$59^2+Daten!K8*Übung!$C$59+Daten!L8</f>
        <v>3.6983130000000002</v>
      </c>
    </row>
    <row r="15" spans="1:13" ht="15.75" x14ac:dyDescent="0.25">
      <c r="A15" s="4"/>
      <c r="B15" s="4"/>
      <c r="C15" s="4"/>
      <c r="H15" s="4"/>
      <c r="I15" s="13">
        <v>2</v>
      </c>
      <c r="J15" s="26">
        <f>J9*Übung!$C$59^2+Daten!K9*Übung!$C$59+Daten!L9</f>
        <v>3.4184970000000003</v>
      </c>
      <c r="L15" s="78" t="s">
        <v>16</v>
      </c>
      <c r="M15" s="78"/>
    </row>
    <row r="16" spans="1:13" x14ac:dyDescent="0.25">
      <c r="A16" s="4"/>
      <c r="B16" s="4"/>
      <c r="C16" s="4"/>
      <c r="H16" s="4"/>
      <c r="I16" s="13">
        <v>3</v>
      </c>
      <c r="J16" s="26">
        <f>J10*Übung!$C$59^2+Daten!K10*Übung!$C$59+Daten!L10</f>
        <v>3.1632860000000003</v>
      </c>
    </row>
    <row r="17" spans="1:13" x14ac:dyDescent="0.25">
      <c r="A17" t="s">
        <v>27</v>
      </c>
      <c r="B17" s="1" t="s">
        <v>0</v>
      </c>
      <c r="C17" s="2" t="s">
        <v>4</v>
      </c>
      <c r="D17" s="2" t="s">
        <v>5</v>
      </c>
      <c r="E17" s="2" t="s">
        <v>6</v>
      </c>
    </row>
    <row r="18" spans="1:13" x14ac:dyDescent="0.25">
      <c r="B18" s="1" t="s">
        <v>1</v>
      </c>
      <c r="C18" s="1">
        <v>12.2</v>
      </c>
      <c r="D18" s="1">
        <v>-16.43</v>
      </c>
      <c r="E18" s="1">
        <v>8.64</v>
      </c>
      <c r="F18" t="s">
        <v>9</v>
      </c>
    </row>
    <row r="19" spans="1:13" x14ac:dyDescent="0.25">
      <c r="B19" s="1"/>
      <c r="C19" s="1"/>
      <c r="D19" s="1"/>
      <c r="E19" s="1"/>
      <c r="F19" t="s">
        <v>9</v>
      </c>
    </row>
    <row r="20" spans="1:13" x14ac:dyDescent="0.25">
      <c r="B20" s="1"/>
      <c r="C20" s="1"/>
      <c r="D20" s="1"/>
      <c r="E20" s="1"/>
      <c r="F20" t="s">
        <v>9</v>
      </c>
    </row>
    <row r="22" spans="1:13" ht="15.75" thickBot="1" x14ac:dyDescent="0.3">
      <c r="H22" t="s">
        <v>27</v>
      </c>
      <c r="I22" s="1" t="s">
        <v>0</v>
      </c>
      <c r="J22" s="2" t="s">
        <v>4</v>
      </c>
      <c r="K22" s="2" t="s">
        <v>5</v>
      </c>
      <c r="L22" s="2" t="s">
        <v>6</v>
      </c>
    </row>
    <row r="23" spans="1:13" ht="19.5" thickBot="1" x14ac:dyDescent="0.35">
      <c r="A23" s="12">
        <v>1</v>
      </c>
      <c r="B23">
        <v>1</v>
      </c>
      <c r="C23">
        <f>C18*Übung!$H$32^2+Daten!D18*Übung!$H$32+Daten!E18</f>
        <v>5.2950000000000008</v>
      </c>
      <c r="I23" s="1" t="s">
        <v>1</v>
      </c>
      <c r="J23" s="1">
        <v>12.2</v>
      </c>
      <c r="K23" s="1">
        <v>-16.43</v>
      </c>
      <c r="L23" s="1">
        <v>8.64</v>
      </c>
      <c r="M23" t="s">
        <v>9</v>
      </c>
    </row>
    <row r="24" spans="1:13" x14ac:dyDescent="0.25">
      <c r="B24">
        <v>2</v>
      </c>
      <c r="I24" s="1"/>
      <c r="J24" s="1"/>
      <c r="K24" s="1"/>
      <c r="L24" s="1"/>
      <c r="M24" t="s">
        <v>9</v>
      </c>
    </row>
    <row r="25" spans="1:13" ht="15.75" thickBot="1" x14ac:dyDescent="0.3">
      <c r="B25">
        <v>3</v>
      </c>
      <c r="I25" s="1"/>
      <c r="J25" s="1"/>
      <c r="K25" s="1"/>
      <c r="L25" s="1"/>
      <c r="M25" t="s">
        <v>9</v>
      </c>
    </row>
    <row r="26" spans="1:13" x14ac:dyDescent="0.25">
      <c r="A26" s="44"/>
      <c r="B26" s="45"/>
      <c r="C26" s="46"/>
    </row>
    <row r="27" spans="1:13" ht="15.75" thickBot="1" x14ac:dyDescent="0.3">
      <c r="A27" s="47" t="s">
        <v>48</v>
      </c>
      <c r="B27" s="48" t="s">
        <v>47</v>
      </c>
      <c r="C27" s="49"/>
    </row>
    <row r="28" spans="1:13" ht="19.5" thickBot="1" x14ac:dyDescent="0.35">
      <c r="A28" s="47"/>
      <c r="B28" s="30">
        <f>Übung!C30-Übung!C31</f>
        <v>5</v>
      </c>
      <c r="C28" s="49"/>
      <c r="H28" s="12">
        <v>1</v>
      </c>
      <c r="I28">
        <v>1</v>
      </c>
      <c r="J28">
        <f>J23*Übung!$H$59^2+Daten!K23*Übung!$H$59+Daten!L23</f>
        <v>4.8090000000000011</v>
      </c>
    </row>
    <row r="29" spans="1:13" x14ac:dyDescent="0.25">
      <c r="A29" s="47"/>
      <c r="B29" s="50"/>
      <c r="C29" s="49"/>
      <c r="I29">
        <v>2</v>
      </c>
    </row>
    <row r="30" spans="1:13" x14ac:dyDescent="0.25">
      <c r="A30" s="47" t="s">
        <v>49</v>
      </c>
      <c r="B30" s="48" t="s">
        <v>47</v>
      </c>
      <c r="C30" s="49"/>
      <c r="I30">
        <v>3</v>
      </c>
    </row>
    <row r="31" spans="1:13" x14ac:dyDescent="0.25">
      <c r="A31" s="47"/>
      <c r="B31" s="30">
        <f>Übung!C57-Übung!C58</f>
        <v>6</v>
      </c>
      <c r="C31" s="49"/>
    </row>
    <row r="32" spans="1:13" ht="15.75" thickBot="1" x14ac:dyDescent="0.3">
      <c r="A32" s="51"/>
      <c r="B32" s="52"/>
      <c r="C32" s="53"/>
    </row>
    <row r="35" spans="2:2" x14ac:dyDescent="0.25">
      <c r="B35" s="9"/>
    </row>
  </sheetData>
  <mergeCells count="5">
    <mergeCell ref="E10:F10"/>
    <mergeCell ref="J12:K12"/>
    <mergeCell ref="L15:M15"/>
    <mergeCell ref="G2:J2"/>
    <mergeCell ref="C7:D7"/>
  </mergeCells>
  <hyperlinks>
    <hyperlink ref="G2:J2" r:id="rId1" display="Quelle: ef_22014_energiespeicher_beton.pdf" xr:uid="{D82DA417-035D-44E2-AF68-5D231DE88486}"/>
  </hyperlinks>
  <pageMargins left="0.7" right="0.7" top="0.78740157499999996" bottom="0.78740157499999996"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vt:i4>
      </vt:variant>
    </vt:vector>
  </HeadingPairs>
  <TitlesOfParts>
    <vt:vector size="2" baseType="lpstr">
      <vt:lpstr>Übung</vt:lpstr>
      <vt:lpstr>Daten</vt:lpstr>
    </vt:vector>
  </TitlesOfParts>
  <Company>MIFcom GmbH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Benutzer</dc:creator>
  <cp:lastModifiedBy>Johannes Fechner</cp:lastModifiedBy>
  <dcterms:created xsi:type="dcterms:W3CDTF">2017-03-06T12:58:01Z</dcterms:created>
  <dcterms:modified xsi:type="dcterms:W3CDTF">2018-03-19T03:39:28Z</dcterms:modified>
</cp:coreProperties>
</file>